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SAVE\Livres\Mechanics - Engineering\[[[Enquete IESF]]]\"/>
    </mc:Choice>
  </mc:AlternateContent>
  <xr:revisionPtr revIDLastSave="0" documentId="13_ncr:1_{53A5D3C8-1F25-4357-A153-DB35E69797BA}" xr6:coauthVersionLast="47" xr6:coauthVersionMax="47" xr10:uidLastSave="{00000000-0000-0000-0000-000000000000}"/>
  <bookViews>
    <workbookView xWindow="-104" yWindow="-104" windowWidth="35493" windowHeight="13913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1" l="1"/>
  <c r="L9" i="1"/>
  <c r="M9" i="1" s="1"/>
  <c r="N9" i="1" s="1"/>
  <c r="L10" i="1"/>
  <c r="M10" i="1" s="1"/>
  <c r="N10" i="1" s="1"/>
  <c r="L11" i="1"/>
  <c r="M11" i="1" s="1"/>
  <c r="N11" i="1" s="1"/>
  <c r="L12" i="1"/>
  <c r="M12" i="1" s="1"/>
  <c r="N12" i="1" s="1"/>
  <c r="L13" i="1"/>
  <c r="M13" i="1" s="1"/>
  <c r="N13" i="1" s="1"/>
  <c r="L14" i="1"/>
  <c r="M14" i="1" s="1"/>
  <c r="N14" i="1" s="1"/>
  <c r="L15" i="1"/>
  <c r="M15" i="1" s="1"/>
  <c r="N15" i="1" s="1"/>
  <c r="L16" i="1"/>
  <c r="M16" i="1" s="1"/>
  <c r="N16" i="1" s="1"/>
  <c r="L17" i="1"/>
  <c r="M17" i="1" s="1"/>
  <c r="N17" i="1" s="1"/>
  <c r="L18" i="1"/>
  <c r="M18" i="1" s="1"/>
  <c r="N18" i="1" s="1"/>
  <c r="L19" i="1"/>
  <c r="M19" i="1" s="1"/>
  <c r="N19" i="1" s="1"/>
  <c r="L20" i="1"/>
  <c r="M20" i="1" s="1"/>
  <c r="N20" i="1" s="1"/>
  <c r="L21" i="1"/>
  <c r="M21" i="1" s="1"/>
  <c r="N21" i="1" s="1"/>
  <c r="L22" i="1"/>
  <c r="M22" i="1" s="1"/>
  <c r="N22" i="1" s="1"/>
  <c r="L23" i="1"/>
  <c r="M23" i="1" s="1"/>
  <c r="N23" i="1" s="1"/>
  <c r="L24" i="1"/>
  <c r="M24" i="1" s="1"/>
  <c r="N24" i="1" s="1"/>
  <c r="L25" i="1"/>
  <c r="M25" i="1" s="1"/>
  <c r="N25" i="1" s="1"/>
  <c r="L26" i="1"/>
  <c r="M26" i="1" s="1"/>
  <c r="N26" i="1" s="1"/>
  <c r="H10" i="1"/>
  <c r="I10" i="1" s="1"/>
  <c r="J10" i="1" s="1"/>
  <c r="H11" i="1"/>
  <c r="I11" i="1" s="1"/>
  <c r="J11" i="1" s="1"/>
  <c r="H9" i="1"/>
  <c r="I9" i="1" s="1"/>
  <c r="J9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20" i="1"/>
  <c r="I20" i="1" s="1"/>
  <c r="J20" i="1" s="1"/>
  <c r="H21" i="1"/>
  <c r="I21" i="1" s="1"/>
  <c r="J21" i="1" s="1"/>
  <c r="H22" i="1"/>
  <c r="I22" i="1" s="1"/>
  <c r="J22" i="1" s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J26" i="1" s="1"/>
  <c r="H8" i="1"/>
  <c r="I8" i="1" s="1"/>
  <c r="J8" i="1" s="1"/>
  <c r="D5" i="1"/>
  <c r="E5" i="1" s="1"/>
  <c r="F5" i="1" s="1"/>
  <c r="D6" i="1"/>
  <c r="E6" i="1" s="1"/>
  <c r="F6" i="1" s="1"/>
  <c r="D7" i="1"/>
  <c r="E7" i="1" s="1"/>
  <c r="F7" i="1" s="1"/>
  <c r="D8" i="1"/>
  <c r="E8" i="1" s="1"/>
  <c r="F8" i="1" s="1"/>
  <c r="D9" i="1"/>
  <c r="E9" i="1" s="1"/>
  <c r="F9" i="1" s="1"/>
  <c r="D10" i="1"/>
  <c r="E10" i="1" s="1"/>
  <c r="F10" i="1" s="1"/>
  <c r="D12" i="1"/>
  <c r="E12" i="1" s="1"/>
  <c r="F12" i="1" s="1"/>
  <c r="D13" i="1"/>
  <c r="E13" i="1" s="1"/>
  <c r="F13" i="1" s="1"/>
  <c r="D14" i="1"/>
  <c r="E14" i="1" s="1"/>
  <c r="F14" i="1" s="1"/>
  <c r="D11" i="1"/>
  <c r="E11" i="1" s="1"/>
  <c r="F11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M27" i="1" l="1"/>
  <c r="I27" i="1"/>
  <c r="E27" i="1"/>
</calcChain>
</file>

<file path=xl/sharedStrings.xml><?xml version="1.0" encoding="utf-8"?>
<sst xmlns="http://schemas.openxmlformats.org/spreadsheetml/2006/main" count="20" uniqueCount="20">
  <si>
    <t>Salaire Médiane Ingénieurs</t>
  </si>
  <si>
    <t>Globale</t>
  </si>
  <si>
    <t>Date</t>
  </si>
  <si>
    <t>Sociétés d’ingénierie</t>
  </si>
  <si>
    <t>Industrie</t>
  </si>
  <si>
    <t>Inflation (%)</t>
  </si>
  <si>
    <t>Ecart Inflation</t>
  </si>
  <si>
    <t>Augmentation</t>
  </si>
  <si>
    <t>Augmentation2</t>
  </si>
  <si>
    <t>Augmentation3</t>
  </si>
  <si>
    <t>Ecart Inflation2</t>
  </si>
  <si>
    <t>Ecart Inflation3</t>
  </si>
  <si>
    <t>Salaire Médiane Ingénieurs Industrie</t>
  </si>
  <si>
    <t>Salaire Médiane Ingénieurs Sociétés d’ingénierie</t>
  </si>
  <si>
    <t>Agriculture</t>
  </si>
  <si>
    <t>Euro constant (Sociétés d’ingénierie)</t>
  </si>
  <si>
    <t>Euro constant (Industrie)</t>
  </si>
  <si>
    <t>Euro constant (Global)</t>
  </si>
  <si>
    <t>SMIC</t>
  </si>
  <si>
    <t>BTS/DUT Méca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</si>
</sst>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36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/>
      </font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/>
      </font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Salaires Médiane des Ingénieurs en France (Euro Courant)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2"/>
          <c:order val="1"/>
          <c:tx>
            <c:strRef>
              <c:f>Feuil1!$C$3</c:f>
              <c:strCache>
                <c:ptCount val="1"/>
                <c:pt idx="0">
                  <c:v>Globale</c:v>
                </c:pt>
              </c:strCache>
            </c:strRef>
          </c:tx>
          <c:spPr>
            <a:ln w="28575" cap="rnd">
              <a:solidFill>
                <a:schemeClr val="accent1">
                  <a:shade val="54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62000"/>
                </a:schemeClr>
              </a:solidFill>
              <a:ln w="9525">
                <a:solidFill>
                  <a:schemeClr val="accent1">
                    <a:shade val="62000"/>
                  </a:schemeClr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D5-4DC9-889E-C8C5B15E24DD}"/>
                </c:ext>
              </c:extLst>
            </c:dLbl>
            <c:dLbl>
              <c:idx val="2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D5-4DC9-889E-C8C5B15E24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Feuil1!$B$4:$B$26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Feuil1!$C$4:$C$26</c:f>
              <c:numCache>
                <c:formatCode>General</c:formatCode>
                <c:ptCount val="23"/>
                <c:pt idx="0">
                  <c:v>48000</c:v>
                </c:pt>
                <c:pt idx="1">
                  <c:v>50000</c:v>
                </c:pt>
                <c:pt idx="2">
                  <c:v>52000</c:v>
                </c:pt>
                <c:pt idx="3">
                  <c:v>52191</c:v>
                </c:pt>
                <c:pt idx="4">
                  <c:v>51875</c:v>
                </c:pt>
                <c:pt idx="5">
                  <c:v>52500</c:v>
                </c:pt>
                <c:pt idx="6">
                  <c:v>52000</c:v>
                </c:pt>
                <c:pt idx="7">
                  <c:v>52780</c:v>
                </c:pt>
                <c:pt idx="8">
                  <c:v>52970</c:v>
                </c:pt>
                <c:pt idx="9">
                  <c:v>54000</c:v>
                </c:pt>
                <c:pt idx="10">
                  <c:v>55000</c:v>
                </c:pt>
                <c:pt idx="11">
                  <c:v>55200</c:v>
                </c:pt>
                <c:pt idx="12">
                  <c:v>55900</c:v>
                </c:pt>
                <c:pt idx="13">
                  <c:v>56000</c:v>
                </c:pt>
                <c:pt idx="14">
                  <c:v>56000</c:v>
                </c:pt>
                <c:pt idx="15">
                  <c:v>56000</c:v>
                </c:pt>
                <c:pt idx="16">
                  <c:v>56400</c:v>
                </c:pt>
                <c:pt idx="17">
                  <c:v>57500</c:v>
                </c:pt>
                <c:pt idx="18">
                  <c:v>58900</c:v>
                </c:pt>
                <c:pt idx="19">
                  <c:v>58900</c:v>
                </c:pt>
                <c:pt idx="20">
                  <c:v>60000</c:v>
                </c:pt>
                <c:pt idx="21">
                  <c:v>64000</c:v>
                </c:pt>
                <c:pt idx="22">
                  <c:v>67000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0FC-41FD-919E-3C1FA7761EB6}"/>
            </c:ext>
          </c:extLst>
        </c:ser>
        <c:ser>
          <c:idx val="5"/>
          <c:order val="5"/>
          <c:tx>
            <c:strRef>
              <c:f>Feuil1!$G$3</c:f>
              <c:strCache>
                <c:ptCount val="1"/>
                <c:pt idx="0">
                  <c:v>Industrie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dLbls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CD5-4DC9-889E-C8C5B15E24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Feuil1!$B$4:$B$26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Feuil1!$G$4:$G$26</c:f>
              <c:numCache>
                <c:formatCode>General</c:formatCode>
                <c:ptCount val="23"/>
                <c:pt idx="3">
                  <c:v>55000</c:v>
                </c:pt>
                <c:pt idx="4">
                  <c:v>55000</c:v>
                </c:pt>
                <c:pt idx="5">
                  <c:v>55190</c:v>
                </c:pt>
                <c:pt idx="6">
                  <c:v>55500</c:v>
                </c:pt>
                <c:pt idx="7">
                  <c:v>56000</c:v>
                </c:pt>
                <c:pt idx="8">
                  <c:v>55740</c:v>
                </c:pt>
                <c:pt idx="9">
                  <c:v>57371</c:v>
                </c:pt>
                <c:pt idx="10">
                  <c:v>59875</c:v>
                </c:pt>
                <c:pt idx="11">
                  <c:v>60000</c:v>
                </c:pt>
                <c:pt idx="12">
                  <c:v>60000</c:v>
                </c:pt>
                <c:pt idx="13">
                  <c:v>60000</c:v>
                </c:pt>
                <c:pt idx="14">
                  <c:v>60000</c:v>
                </c:pt>
                <c:pt idx="15">
                  <c:v>60000</c:v>
                </c:pt>
                <c:pt idx="16">
                  <c:v>60000</c:v>
                </c:pt>
                <c:pt idx="17">
                  <c:v>60500</c:v>
                </c:pt>
                <c:pt idx="18">
                  <c:v>62000</c:v>
                </c:pt>
                <c:pt idx="19">
                  <c:v>62000</c:v>
                </c:pt>
                <c:pt idx="20">
                  <c:v>64000</c:v>
                </c:pt>
                <c:pt idx="21">
                  <c:v>66000</c:v>
                </c:pt>
                <c:pt idx="22">
                  <c:v>66500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D0FC-41FD-919E-3C1FA7761EB6}"/>
            </c:ext>
          </c:extLst>
        </c:ser>
        <c:ser>
          <c:idx val="8"/>
          <c:order val="8"/>
          <c:tx>
            <c:strRef>
              <c:f>Feuil1!$K$3</c:f>
              <c:strCache>
                <c:ptCount val="1"/>
                <c:pt idx="0">
                  <c:v>Sociétés d’ingénierie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Lbls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D0FC-41FD-919E-3C1FA7761EB6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CD5-4DC9-889E-C8C5B15E24DD}"/>
                </c:ext>
              </c:extLst>
            </c:dLbl>
            <c:dLbl>
              <c:idx val="2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D0FC-41FD-919E-3C1FA7761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Feuil1!$B$4:$B$26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Feuil1!$K$4:$K$26</c:f>
              <c:numCache>
                <c:formatCode>General</c:formatCode>
                <c:ptCount val="23"/>
                <c:pt idx="4">
                  <c:v>43800</c:v>
                </c:pt>
                <c:pt idx="5">
                  <c:v>45000</c:v>
                </c:pt>
                <c:pt idx="6">
                  <c:v>43000</c:v>
                </c:pt>
                <c:pt idx="7">
                  <c:v>41000</c:v>
                </c:pt>
                <c:pt idx="8">
                  <c:v>42000</c:v>
                </c:pt>
                <c:pt idx="9">
                  <c:v>43600</c:v>
                </c:pt>
                <c:pt idx="10">
                  <c:v>45500</c:v>
                </c:pt>
                <c:pt idx="11">
                  <c:v>44000</c:v>
                </c:pt>
                <c:pt idx="12">
                  <c:v>43000</c:v>
                </c:pt>
                <c:pt idx="13">
                  <c:v>43000</c:v>
                </c:pt>
                <c:pt idx="14">
                  <c:v>43000</c:v>
                </c:pt>
                <c:pt idx="15">
                  <c:v>45000</c:v>
                </c:pt>
                <c:pt idx="16">
                  <c:v>45000</c:v>
                </c:pt>
                <c:pt idx="17">
                  <c:v>45000</c:v>
                </c:pt>
                <c:pt idx="18">
                  <c:v>46249</c:v>
                </c:pt>
                <c:pt idx="19">
                  <c:v>47000</c:v>
                </c:pt>
                <c:pt idx="20">
                  <c:v>47637</c:v>
                </c:pt>
                <c:pt idx="21">
                  <c:v>50500</c:v>
                </c:pt>
                <c:pt idx="22">
                  <c:v>53800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D0FC-41FD-919E-3C1FA7761EB6}"/>
            </c:ext>
          </c:extLst>
        </c:ser>
        <c:ser>
          <c:idx val="12"/>
          <c:order val="12"/>
          <c:tx>
            <c:strRef>
              <c:f>Feuil1!$O$3</c:f>
              <c:strCache>
                <c:ptCount val="1"/>
                <c:pt idx="0">
                  <c:v>Agriculture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val>
            <c:numRef>
              <c:f>Feuil1!$O$4:$O$26</c:f>
              <c:numCache>
                <c:formatCode>0.00</c:formatCode>
                <c:ptCount val="23"/>
                <c:pt idx="3" formatCode="0">
                  <c:v>34000</c:v>
                </c:pt>
                <c:pt idx="4" formatCode="0">
                  <c:v>39000</c:v>
                </c:pt>
                <c:pt idx="5" formatCode="0">
                  <c:v>41000</c:v>
                </c:pt>
                <c:pt idx="6" formatCode="0">
                  <c:v>41000</c:v>
                </c:pt>
                <c:pt idx="7" formatCode="0">
                  <c:v>42000</c:v>
                </c:pt>
                <c:pt idx="8" formatCode="0">
                  <c:v>45000</c:v>
                </c:pt>
                <c:pt idx="9" formatCode="0">
                  <c:v>44000</c:v>
                </c:pt>
                <c:pt idx="10" formatCode="0">
                  <c:v>43000</c:v>
                </c:pt>
                <c:pt idx="11" formatCode="0">
                  <c:v>42000</c:v>
                </c:pt>
                <c:pt idx="12" formatCode="0">
                  <c:v>46000</c:v>
                </c:pt>
                <c:pt idx="13" formatCode="0">
                  <c:v>54700</c:v>
                </c:pt>
                <c:pt idx="14" formatCode="0">
                  <c:v>46000</c:v>
                </c:pt>
                <c:pt idx="15" formatCode="0">
                  <c:v>48000</c:v>
                </c:pt>
                <c:pt idx="16" formatCode="0">
                  <c:v>51000</c:v>
                </c:pt>
                <c:pt idx="17" formatCode="0">
                  <c:v>46400</c:v>
                </c:pt>
                <c:pt idx="18" formatCode="0">
                  <c:v>48000</c:v>
                </c:pt>
                <c:pt idx="19" formatCode="0">
                  <c:v>43000</c:v>
                </c:pt>
                <c:pt idx="20" formatCode="0">
                  <c:v>48000</c:v>
                </c:pt>
                <c:pt idx="21" formatCode="0">
                  <c:v>43000</c:v>
                </c:pt>
                <c:pt idx="22" formatCode="0">
                  <c:v>45000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CD5-4DC9-889E-C8C5B15E24DD}"/>
            </c:ext>
          </c:extLst>
        </c:ser>
        <c:ser>
          <c:idx val="14"/>
          <c:order val="14"/>
          <c:tx>
            <c:strRef>
              <c:f>Feuil1!$P$3</c:f>
              <c:strCache>
                <c:ptCount val="1"/>
                <c:pt idx="0">
                  <c:v>SMIC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  <a:alpha val="9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D5-4DC9-889E-C8C5B15E24DD}"/>
                </c:ext>
              </c:extLst>
            </c:dLbl>
            <c:dLbl>
              <c:idx val="2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CD5-4DC9-889E-C8C5B15E24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Feuil1!$P$4:$P$26</c:f>
              <c:numCache>
                <c:formatCode>0</c:formatCode>
                <c:ptCount val="23"/>
                <c:pt idx="0">
                  <c:v>12420</c:v>
                </c:pt>
                <c:pt idx="1">
                  <c:v>13080</c:v>
                </c:pt>
                <c:pt idx="2">
                  <c:v>13848</c:v>
                </c:pt>
                <c:pt idx="3">
                  <c:v>14604</c:v>
                </c:pt>
                <c:pt idx="4">
                  <c:v>15048</c:v>
                </c:pt>
                <c:pt idx="5">
                  <c:v>15360</c:v>
                </c:pt>
                <c:pt idx="6">
                  <c:v>15852</c:v>
                </c:pt>
                <c:pt idx="7">
                  <c:v>16044</c:v>
                </c:pt>
                <c:pt idx="8">
                  <c:v>16116</c:v>
                </c:pt>
                <c:pt idx="9">
                  <c:v>16380</c:v>
                </c:pt>
                <c:pt idx="10">
                  <c:v>16776</c:v>
                </c:pt>
                <c:pt idx="11">
                  <c:v>17160</c:v>
                </c:pt>
                <c:pt idx="12">
                  <c:v>17340</c:v>
                </c:pt>
                <c:pt idx="13">
                  <c:v>17484</c:v>
                </c:pt>
                <c:pt idx="14">
                  <c:v>17592</c:v>
                </c:pt>
                <c:pt idx="15">
                  <c:v>17760</c:v>
                </c:pt>
                <c:pt idx="16">
                  <c:v>17976</c:v>
                </c:pt>
                <c:pt idx="17">
                  <c:v>18252</c:v>
                </c:pt>
                <c:pt idx="18">
                  <c:v>18468</c:v>
                </c:pt>
                <c:pt idx="19">
                  <c:v>18648</c:v>
                </c:pt>
                <c:pt idx="20">
                  <c:v>19236</c:v>
                </c:pt>
                <c:pt idx="21">
                  <c:v>20508</c:v>
                </c:pt>
                <c:pt idx="22">
                  <c:v>21192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CD5-4DC9-889E-C8C5B15E24DD}"/>
            </c:ext>
          </c:extLst>
        </c:ser>
        <c:ser>
          <c:idx val="15"/>
          <c:order val="15"/>
          <c:tx>
            <c:strRef>
              <c:f>Feuil1!$Q$3</c:f>
              <c:strCache>
                <c:ptCount val="1"/>
                <c:pt idx="0">
                  <c:v>BTS/DUT Méca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Feuil1!$Q$4:$Q$26</c:f>
              <c:numCache>
                <c:formatCode>0.00</c:formatCode>
                <c:ptCount val="23"/>
                <c:pt idx="0" formatCode="0">
                  <c:v>18000</c:v>
                </c:pt>
                <c:pt idx="22" formatCode="0">
                  <c:v>28000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CD5-4DC9-889E-C8C5B15E2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081840"/>
        <c:axId val="724657744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Feuil1!$B$3</c15:sqref>
                        </c15:formulaRef>
                      </c:ext>
                    </c:extLst>
                    <c:strCache>
                      <c:ptCount val="1"/>
                      <c:pt idx="0">
                        <c:v>Date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shade val="46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shade val="51000"/>
                      </a:schemeClr>
                    </a:solidFill>
                    <a:ln w="9525">
                      <a:solidFill>
                        <a:schemeClr val="accent1">
                          <a:shade val="51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D0FC-41FD-919E-3C1FA7761EB6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Feuil1!$D$3</c15:sqref>
                        </c15:formulaRef>
                      </c:ext>
                    </c:extLst>
                    <c:strCache>
                      <c:ptCount val="1"/>
                      <c:pt idx="0">
                        <c:v>Augmentation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shade val="62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shade val="73000"/>
                      </a:schemeClr>
                    </a:solidFill>
                    <a:ln w="9525">
                      <a:solidFill>
                        <a:schemeClr val="accent1">
                          <a:shade val="73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Feuil1!$D$4:$D$26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1">
                        <c:v>4.1666666666666661</c:v>
                      </c:pt>
                      <c:pt idx="2">
                        <c:v>4</c:v>
                      </c:pt>
                      <c:pt idx="3">
                        <c:v>0.36730769230769228</c:v>
                      </c:pt>
                      <c:pt idx="4">
                        <c:v>-0.6054683757736008</c:v>
                      </c:pt>
                      <c:pt idx="5">
                        <c:v>1.2048192771084338</c:v>
                      </c:pt>
                      <c:pt idx="6">
                        <c:v>-0.95238095238095244</c:v>
                      </c:pt>
                      <c:pt idx="7" formatCode="General">
                        <c:v>1.5</c:v>
                      </c:pt>
                      <c:pt idx="8">
                        <c:v>0.35998484274346343</c:v>
                      </c:pt>
                      <c:pt idx="9">
                        <c:v>1.9444968850292617</c:v>
                      </c:pt>
                      <c:pt idx="10">
                        <c:v>1.8518518518518516</c:v>
                      </c:pt>
                      <c:pt idx="11">
                        <c:v>0.36363636363636365</c:v>
                      </c:pt>
                      <c:pt idx="12">
                        <c:v>1.2681159420289856</c:v>
                      </c:pt>
                      <c:pt idx="13">
                        <c:v>0.17889087656529518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0.7142857142857143</c:v>
                      </c:pt>
                      <c:pt idx="17">
                        <c:v>1.9503546099290781</c:v>
                      </c:pt>
                      <c:pt idx="18">
                        <c:v>2.4347826086956523</c:v>
                      </c:pt>
                      <c:pt idx="19">
                        <c:v>0</c:v>
                      </c:pt>
                      <c:pt idx="20">
                        <c:v>1.8675721561969438</c:v>
                      </c:pt>
                      <c:pt idx="21">
                        <c:v>6.666666666666667</c:v>
                      </c:pt>
                      <c:pt idx="22">
                        <c:v>4.6875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0FC-41FD-919E-3C1FA7761EB6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Feuil1!$E$3</c15:sqref>
                        </c15:formulaRef>
                      </c:ext>
                    </c:extLst>
                    <c:strCache>
                      <c:ptCount val="1"/>
                      <c:pt idx="0">
                        <c:v>Ecart Inflation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shade val="83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shade val="83000"/>
                      </a:schemeClr>
                    </a:solidFill>
                    <a:ln w="9525">
                      <a:solidFill>
                        <a:schemeClr val="accent1">
                          <a:shade val="83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Feuil1!$E$4:$E$26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1">
                        <c:v>2.066666666666666</c:v>
                      </c:pt>
                      <c:pt idx="2">
                        <c:v>1.9</c:v>
                      </c:pt>
                      <c:pt idx="3">
                        <c:v>-1.3326923076923076</c:v>
                      </c:pt>
                      <c:pt idx="4">
                        <c:v>-2.305468375773601</c:v>
                      </c:pt>
                      <c:pt idx="5">
                        <c:v>-0.29518072289156616</c:v>
                      </c:pt>
                      <c:pt idx="6">
                        <c:v>-3.7523809523809524</c:v>
                      </c:pt>
                      <c:pt idx="7">
                        <c:v>1.4</c:v>
                      </c:pt>
                      <c:pt idx="8">
                        <c:v>-1.1400151572565367</c:v>
                      </c:pt>
                      <c:pt idx="9">
                        <c:v>-0.15550311497073843</c:v>
                      </c:pt>
                      <c:pt idx="10">
                        <c:v>-0.14814814814814836</c:v>
                      </c:pt>
                      <c:pt idx="11">
                        <c:v>-0.53636363636363638</c:v>
                      </c:pt>
                      <c:pt idx="12">
                        <c:v>0.76811594202898559</c:v>
                      </c:pt>
                      <c:pt idx="13">
                        <c:v>0.17889087656529518</c:v>
                      </c:pt>
                      <c:pt idx="14">
                        <c:v>-0.2</c:v>
                      </c:pt>
                      <c:pt idx="15">
                        <c:v>-1</c:v>
                      </c:pt>
                      <c:pt idx="16">
                        <c:v>-1.1857142857142855</c:v>
                      </c:pt>
                      <c:pt idx="17">
                        <c:v>0.85035460992907796</c:v>
                      </c:pt>
                      <c:pt idx="18">
                        <c:v>1.9347826086956523</c:v>
                      </c:pt>
                      <c:pt idx="19">
                        <c:v>-1.6</c:v>
                      </c:pt>
                      <c:pt idx="20">
                        <c:v>-3.3324278438030563</c:v>
                      </c:pt>
                      <c:pt idx="21">
                        <c:v>1.7666666666666666</c:v>
                      </c:pt>
                      <c:pt idx="22">
                        <c:v>2.6875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0FC-41FD-919E-3C1FA7761EB6}"/>
                  </c:ext>
                </c:extLst>
              </c15:ser>
            </c15:filteredLineSeries>
            <c15:filteredLineSeries>
              <c15:ser>
                <c:idx val="0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Feuil1!$F$3</c15:sqref>
                        </c15:formulaRef>
                      </c:ext>
                    </c:extLst>
                    <c:strCache>
                      <c:ptCount val="1"/>
                      <c:pt idx="0">
                        <c:v>Euro constant (Global)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shade val="4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shade val="40000"/>
                      </a:schemeClr>
                    </a:solidFill>
                    <a:ln w="9525">
                      <a:solidFill>
                        <a:schemeClr val="accent1">
                          <a:shade val="40000"/>
                        </a:schemeClr>
                      </a:solidFill>
                    </a:ln>
                    <a:effectLst/>
                  </c:spPr>
                </c:marker>
                <c:dLbls>
                  <c:dLbl>
                    <c:idx val="1"/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7CD5-4DC9-889E-C8C5B15E24DD}"/>
                      </c:ext>
                    </c:extLst>
                  </c:dLbl>
                  <c:dLbl>
                    <c:idx val="22"/>
                    <c:dLblPos val="t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3-7CD5-4DC9-889E-C8C5B15E24D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Feuil1!$F$4:$F$26</c15:sqref>
                        </c15:formulaRef>
                      </c:ext>
                    </c:extLst>
                    <c:numCache>
                      <c:formatCode>0</c:formatCode>
                      <c:ptCount val="23"/>
                      <c:pt idx="1">
                        <c:v>51033.333333333336</c:v>
                      </c:pt>
                      <c:pt idx="2">
                        <c:v>50950</c:v>
                      </c:pt>
                      <c:pt idx="3">
                        <c:v>49333.653846153844</c:v>
                      </c:pt>
                      <c:pt idx="4">
                        <c:v>48847.265812113197</c:v>
                      </c:pt>
                      <c:pt idx="5">
                        <c:v>49852.409638554214</c:v>
                      </c:pt>
                      <c:pt idx="6">
                        <c:v>48123.809523809527</c:v>
                      </c:pt>
                      <c:pt idx="7">
                        <c:v>50700</c:v>
                      </c:pt>
                      <c:pt idx="8">
                        <c:v>49429.992421371731</c:v>
                      </c:pt>
                      <c:pt idx="9">
                        <c:v>49922.248442514632</c:v>
                      </c:pt>
                      <c:pt idx="10">
                        <c:v>49925.925925925927</c:v>
                      </c:pt>
                      <c:pt idx="11">
                        <c:v>49731.818181818184</c:v>
                      </c:pt>
                      <c:pt idx="12">
                        <c:v>50384.057971014496</c:v>
                      </c:pt>
                      <c:pt idx="13">
                        <c:v>50089.445438282644</c:v>
                      </c:pt>
                      <c:pt idx="14">
                        <c:v>49900</c:v>
                      </c:pt>
                      <c:pt idx="15">
                        <c:v>49500</c:v>
                      </c:pt>
                      <c:pt idx="16">
                        <c:v>49407.142857142855</c:v>
                      </c:pt>
                      <c:pt idx="17">
                        <c:v>50425.177304964542</c:v>
                      </c:pt>
                      <c:pt idx="18">
                        <c:v>50967.391304347824</c:v>
                      </c:pt>
                      <c:pt idx="19">
                        <c:v>49200</c:v>
                      </c:pt>
                      <c:pt idx="20">
                        <c:v>48333.78607809847</c:v>
                      </c:pt>
                      <c:pt idx="21">
                        <c:v>50883.333333333336</c:v>
                      </c:pt>
                      <c:pt idx="22">
                        <c:v>51343.75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0FC-41FD-919E-3C1FA7761EB6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Feuil1!$H$3</c15:sqref>
                        </c15:formulaRef>
                      </c:ext>
                    </c:extLst>
                    <c:strCache>
                      <c:ptCount val="1"/>
                      <c:pt idx="0">
                        <c:v>Augmentation2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9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95000"/>
                      </a:schemeClr>
                    </a:solidFill>
                    <a:ln w="9525">
                      <a:solidFill>
                        <a:schemeClr val="accent1">
                          <a:tint val="95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Feuil1!$H$4:$H$26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4">
                        <c:v>0</c:v>
                      </c:pt>
                      <c:pt idx="5">
                        <c:v>0.34545454545454546</c:v>
                      </c:pt>
                      <c:pt idx="6">
                        <c:v>0.56169595941293715</c:v>
                      </c:pt>
                      <c:pt idx="7">
                        <c:v>0.90090090090090091</c:v>
                      </c:pt>
                      <c:pt idx="8">
                        <c:v>-0.4642857142857143</c:v>
                      </c:pt>
                      <c:pt idx="9">
                        <c:v>2.9260853964836739</c:v>
                      </c:pt>
                      <c:pt idx="10">
                        <c:v>4.3645744365620267</c:v>
                      </c:pt>
                      <c:pt idx="11">
                        <c:v>0.20876826722338201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0.83333333333333337</c:v>
                      </c:pt>
                      <c:pt idx="18">
                        <c:v>2.4793388429752068</c:v>
                      </c:pt>
                      <c:pt idx="19">
                        <c:v>0</c:v>
                      </c:pt>
                      <c:pt idx="20">
                        <c:v>3.225806451612903</c:v>
                      </c:pt>
                      <c:pt idx="21">
                        <c:v>3.125</c:v>
                      </c:pt>
                      <c:pt idx="22">
                        <c:v>0.75757575757575757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0FC-41FD-919E-3C1FA7761EB6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Feuil1!$I$3</c15:sqref>
                        </c15:formulaRef>
                      </c:ext>
                    </c:extLst>
                    <c:strCache>
                      <c:ptCount val="1"/>
                      <c:pt idx="0">
                        <c:v>Ecart Inflation2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84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84000"/>
                      </a:schemeClr>
                    </a:solidFill>
                    <a:ln w="9525">
                      <a:solidFill>
                        <a:schemeClr val="accent1">
                          <a:tint val="84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Feuil1!$I$4:$I$26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4">
                        <c:v>-1.7</c:v>
                      </c:pt>
                      <c:pt idx="5">
                        <c:v>-1.1545454545454545</c:v>
                      </c:pt>
                      <c:pt idx="6">
                        <c:v>-2.2383040405870629</c:v>
                      </c:pt>
                      <c:pt idx="7">
                        <c:v>0.80090090090090094</c:v>
                      </c:pt>
                      <c:pt idx="8">
                        <c:v>-1.9642857142857144</c:v>
                      </c:pt>
                      <c:pt idx="9">
                        <c:v>0.82608539648367385</c:v>
                      </c:pt>
                      <c:pt idx="10">
                        <c:v>2.3645744365620267</c:v>
                      </c:pt>
                      <c:pt idx="11">
                        <c:v>-0.69123173277661798</c:v>
                      </c:pt>
                      <c:pt idx="12">
                        <c:v>-0.5</c:v>
                      </c:pt>
                      <c:pt idx="13">
                        <c:v>0</c:v>
                      </c:pt>
                      <c:pt idx="14">
                        <c:v>-0.2</c:v>
                      </c:pt>
                      <c:pt idx="15">
                        <c:v>-1</c:v>
                      </c:pt>
                      <c:pt idx="16">
                        <c:v>-1.9</c:v>
                      </c:pt>
                      <c:pt idx="17">
                        <c:v>-0.26666666666666672</c:v>
                      </c:pt>
                      <c:pt idx="18">
                        <c:v>1.9793388429752068</c:v>
                      </c:pt>
                      <c:pt idx="19">
                        <c:v>-1.6</c:v>
                      </c:pt>
                      <c:pt idx="20">
                        <c:v>-1.9741935483870972</c:v>
                      </c:pt>
                      <c:pt idx="21">
                        <c:v>-1.7750000000000004</c:v>
                      </c:pt>
                      <c:pt idx="22">
                        <c:v>-1.2424242424242424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D0FC-41FD-919E-3C1FA7761EB6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Feuil1!$L$3</c15:sqref>
                        </c15:formulaRef>
                      </c:ext>
                    </c:extLst>
                    <c:strCache>
                      <c:ptCount val="1"/>
                      <c:pt idx="0">
                        <c:v>Augmentation3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63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63000"/>
                      </a:schemeClr>
                    </a:solidFill>
                    <a:ln w="9525">
                      <a:solidFill>
                        <a:schemeClr val="accent1">
                          <a:tint val="63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Feuil1!$L$4:$L$26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5">
                        <c:v>2.7397260273972601</c:v>
                      </c:pt>
                      <c:pt idx="6">
                        <c:v>-4.4444444444444446</c:v>
                      </c:pt>
                      <c:pt idx="7">
                        <c:v>-4.6511627906976747</c:v>
                      </c:pt>
                      <c:pt idx="8">
                        <c:v>2.4390243902439024</c:v>
                      </c:pt>
                      <c:pt idx="9">
                        <c:v>3.8095238095238098</c:v>
                      </c:pt>
                      <c:pt idx="10">
                        <c:v>4.3577981651376145</c:v>
                      </c:pt>
                      <c:pt idx="11">
                        <c:v>-3.296703296703297</c:v>
                      </c:pt>
                      <c:pt idx="12">
                        <c:v>-2.2727272727272729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4.6511627906976747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2.7755555555555556</c:v>
                      </c:pt>
                      <c:pt idx="19">
                        <c:v>1.6238188933814786</c:v>
                      </c:pt>
                      <c:pt idx="20">
                        <c:v>1.3553191489361702</c:v>
                      </c:pt>
                      <c:pt idx="21">
                        <c:v>6.0100342171001531</c:v>
                      </c:pt>
                      <c:pt idx="22">
                        <c:v>6.5346534653465351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D0FC-41FD-919E-3C1FA7761EB6}"/>
                  </c:ext>
                </c:extLst>
              </c15:ser>
            </c15:filteredLineSeries>
            <c15:filteredLine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Feuil1!$M$3</c15:sqref>
                        </c15:formulaRef>
                      </c:ext>
                    </c:extLst>
                    <c:strCache>
                      <c:ptCount val="1"/>
                      <c:pt idx="0">
                        <c:v>Ecart Inflation3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52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52000"/>
                      </a:schemeClr>
                    </a:solidFill>
                    <a:ln w="9525">
                      <a:solidFill>
                        <a:schemeClr val="accent1">
                          <a:tint val="52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Feuil1!$M$4:$M$26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5">
                        <c:v>1.2397260273972601</c:v>
                      </c:pt>
                      <c:pt idx="6">
                        <c:v>-7.2444444444444445</c:v>
                      </c:pt>
                      <c:pt idx="7">
                        <c:v>-4.7511627906976743</c:v>
                      </c:pt>
                      <c:pt idx="8">
                        <c:v>0.93902439024390238</c:v>
                      </c:pt>
                      <c:pt idx="9">
                        <c:v>1.7095238095238097</c:v>
                      </c:pt>
                      <c:pt idx="10">
                        <c:v>2.3577981651376145</c:v>
                      </c:pt>
                      <c:pt idx="11">
                        <c:v>-4.1967032967032969</c:v>
                      </c:pt>
                      <c:pt idx="12">
                        <c:v>-2.7727272727272729</c:v>
                      </c:pt>
                      <c:pt idx="13">
                        <c:v>0</c:v>
                      </c:pt>
                      <c:pt idx="14">
                        <c:v>-0.2</c:v>
                      </c:pt>
                      <c:pt idx="15">
                        <c:v>3.6511627906976747</c:v>
                      </c:pt>
                      <c:pt idx="16">
                        <c:v>-1.9</c:v>
                      </c:pt>
                      <c:pt idx="17">
                        <c:v>-1.1000000000000001</c:v>
                      </c:pt>
                      <c:pt idx="18">
                        <c:v>2.2755555555555556</c:v>
                      </c:pt>
                      <c:pt idx="19">
                        <c:v>2.3818893381478468E-2</c:v>
                      </c:pt>
                      <c:pt idx="20">
                        <c:v>-3.84468085106383</c:v>
                      </c:pt>
                      <c:pt idx="21">
                        <c:v>1.1100342171001527</c:v>
                      </c:pt>
                      <c:pt idx="22">
                        <c:v>4.5346534653465351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D0FC-41FD-919E-3C1FA7761EB6}"/>
                  </c:ext>
                </c:extLst>
              </c15:ser>
            </c15:filteredLineSeries>
            <c15:filteredLine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Feuil1!$R$3</c15:sqref>
                        </c15:formulaRef>
                      </c:ext>
                    </c:extLst>
                    <c:strCache>
                      <c:ptCount val="1"/>
                      <c:pt idx="0">
                        <c:v>Inflation (%)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41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41000"/>
                      </a:schemeClr>
                    </a:solidFill>
                    <a:ln w="9525">
                      <a:solidFill>
                        <a:schemeClr val="accent1">
                          <a:tint val="41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Feuil1!$R$4:$R$26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1.9</c:v>
                      </c:pt>
                      <c:pt idx="1">
                        <c:v>2.1</c:v>
                      </c:pt>
                      <c:pt idx="2">
                        <c:v>2.1</c:v>
                      </c:pt>
                      <c:pt idx="3">
                        <c:v>1.7</c:v>
                      </c:pt>
                      <c:pt idx="4">
                        <c:v>1.7</c:v>
                      </c:pt>
                      <c:pt idx="5">
                        <c:v>1.5</c:v>
                      </c:pt>
                      <c:pt idx="6">
                        <c:v>2.8</c:v>
                      </c:pt>
                      <c:pt idx="7">
                        <c:v>0.1</c:v>
                      </c:pt>
                      <c:pt idx="8">
                        <c:v>1.5</c:v>
                      </c:pt>
                      <c:pt idx="9">
                        <c:v>2.1</c:v>
                      </c:pt>
                      <c:pt idx="10">
                        <c:v>2</c:v>
                      </c:pt>
                      <c:pt idx="11">
                        <c:v>0.9</c:v>
                      </c:pt>
                      <c:pt idx="12">
                        <c:v>0.5</c:v>
                      </c:pt>
                      <c:pt idx="13">
                        <c:v>0</c:v>
                      </c:pt>
                      <c:pt idx="14">
                        <c:v>0.2</c:v>
                      </c:pt>
                      <c:pt idx="15">
                        <c:v>1</c:v>
                      </c:pt>
                      <c:pt idx="16">
                        <c:v>1.9</c:v>
                      </c:pt>
                      <c:pt idx="17">
                        <c:v>1.1000000000000001</c:v>
                      </c:pt>
                      <c:pt idx="18">
                        <c:v>0.5</c:v>
                      </c:pt>
                      <c:pt idx="19">
                        <c:v>1.6</c:v>
                      </c:pt>
                      <c:pt idx="20">
                        <c:v>5.2</c:v>
                      </c:pt>
                      <c:pt idx="21">
                        <c:v>4.9000000000000004</c:v>
                      </c:pt>
                      <c:pt idx="22">
                        <c:v>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D0FC-41FD-919E-3C1FA7761EB6}"/>
                  </c:ext>
                </c:extLst>
              </c15:ser>
            </c15:filteredLineSeries>
            <c15:filteredLine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Feuil1!$J$3</c15:sqref>
                        </c15:formulaRef>
                      </c:ext>
                    </c:extLst>
                    <c:strCache>
                      <c:ptCount val="1"/>
                      <c:pt idx="0">
                        <c:v>Euro constant (Industrie)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5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55000"/>
                      </a:schemeClr>
                    </a:solidFill>
                    <a:ln w="9525">
                      <a:solidFill>
                        <a:schemeClr val="accent1">
                          <a:tint val="55000"/>
                        </a:schemeClr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Feuil1!$J$8:$J$26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54065</c:v>
                      </c:pt>
                      <c:pt idx="1">
                        <c:v>54365</c:v>
                      </c:pt>
                      <c:pt idx="2">
                        <c:v>53768.932777677117</c:v>
                      </c:pt>
                      <c:pt idx="3">
                        <c:v>55440.495495495496</c:v>
                      </c:pt>
                      <c:pt idx="4">
                        <c:v>53919.642857142855</c:v>
                      </c:pt>
                      <c:pt idx="5">
                        <c:v>55454.34696806602</c:v>
                      </c:pt>
                      <c:pt idx="6">
                        <c:v>56300.515940109115</c:v>
                      </c:pt>
                      <c:pt idx="7">
                        <c:v>54619.822546972857</c:v>
                      </c:pt>
                      <c:pt idx="8">
                        <c:v>54725</c:v>
                      </c:pt>
                      <c:pt idx="9">
                        <c:v>55000</c:v>
                      </c:pt>
                      <c:pt idx="10">
                        <c:v>54890</c:v>
                      </c:pt>
                      <c:pt idx="11">
                        <c:v>54450</c:v>
                      </c:pt>
                      <c:pt idx="12">
                        <c:v>53955</c:v>
                      </c:pt>
                      <c:pt idx="13">
                        <c:v>54853.333333333336</c:v>
                      </c:pt>
                      <c:pt idx="14">
                        <c:v>56088.63636363636</c:v>
                      </c:pt>
                      <c:pt idx="15">
                        <c:v>54120</c:v>
                      </c:pt>
                      <c:pt idx="16">
                        <c:v>53914.193548387098</c:v>
                      </c:pt>
                      <c:pt idx="17">
                        <c:v>54023.75</c:v>
                      </c:pt>
                      <c:pt idx="18">
                        <c:v>54316.666666666664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CD5-4DC9-889E-C8C5B15E24DD}"/>
                  </c:ext>
                </c:extLst>
              </c15:ser>
            </c15:filteredLineSeries>
          </c:ext>
        </c:extLst>
      </c:lineChart>
      <c:catAx>
        <c:axId val="2057081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24657744"/>
        <c:crosses val="autoZero"/>
        <c:auto val="1"/>
        <c:lblAlgn val="ctr"/>
        <c:lblOffset val="100"/>
        <c:noMultiLvlLbl val="0"/>
      </c:catAx>
      <c:valAx>
        <c:axId val="72465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Salaire (Euro Courant)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57081840"/>
        <c:crosses val="autoZero"/>
        <c:crossBetween val="between"/>
        <c:majorUnit val="5000"/>
        <c:minorUnit val="2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Salaires Médiane des Ingénieurs en France (Euro Constant)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4"/>
          <c:tx>
            <c:strRef>
              <c:f>Feuil1!$F$3</c:f>
              <c:strCache>
                <c:ptCount val="1"/>
                <c:pt idx="0">
                  <c:v>Euro constant (Global)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>
                  <a:shade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40000"/>
                </a:schemeClr>
              </a:solidFill>
              <a:ln w="9525">
                <a:solidFill>
                  <a:schemeClr val="accent1">
                    <a:shade val="4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Feuil1!$B$4:$B$26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  <c:extLst xmlns:c15="http://schemas.microsoft.com/office/drawing/2012/chart"/>
            </c:numRef>
          </c:cat>
          <c:val>
            <c:numRef>
              <c:f>Feuil1!$F$4:$F$26</c:f>
              <c:numCache>
                <c:formatCode>0</c:formatCode>
                <c:ptCount val="23"/>
                <c:pt idx="1">
                  <c:v>51033.333333333336</c:v>
                </c:pt>
                <c:pt idx="2">
                  <c:v>50950</c:v>
                </c:pt>
                <c:pt idx="3">
                  <c:v>49333.653846153844</c:v>
                </c:pt>
                <c:pt idx="4">
                  <c:v>48847.265812113197</c:v>
                </c:pt>
                <c:pt idx="5">
                  <c:v>49852.409638554214</c:v>
                </c:pt>
                <c:pt idx="6">
                  <c:v>48123.809523809527</c:v>
                </c:pt>
                <c:pt idx="7">
                  <c:v>50700</c:v>
                </c:pt>
                <c:pt idx="8">
                  <c:v>49429.992421371731</c:v>
                </c:pt>
                <c:pt idx="9">
                  <c:v>49922.248442514632</c:v>
                </c:pt>
                <c:pt idx="10">
                  <c:v>49925.925925925927</c:v>
                </c:pt>
                <c:pt idx="11">
                  <c:v>49731.818181818184</c:v>
                </c:pt>
                <c:pt idx="12">
                  <c:v>50384.057971014496</c:v>
                </c:pt>
                <c:pt idx="13">
                  <c:v>50089.445438282644</c:v>
                </c:pt>
                <c:pt idx="14">
                  <c:v>49900</c:v>
                </c:pt>
                <c:pt idx="15">
                  <c:v>49500</c:v>
                </c:pt>
                <c:pt idx="16">
                  <c:v>49407.142857142855</c:v>
                </c:pt>
                <c:pt idx="17">
                  <c:v>50425.177304964542</c:v>
                </c:pt>
                <c:pt idx="18">
                  <c:v>50967.391304347824</c:v>
                </c:pt>
                <c:pt idx="19">
                  <c:v>49200</c:v>
                </c:pt>
                <c:pt idx="20">
                  <c:v>48333.78607809847</c:v>
                </c:pt>
                <c:pt idx="21">
                  <c:v>50883.333333333336</c:v>
                </c:pt>
                <c:pt idx="22">
                  <c:v>51343.75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B18F-45E2-B550-3DFFBA5FF346}"/>
            </c:ext>
          </c:extLst>
        </c:ser>
        <c:ser>
          <c:idx val="13"/>
          <c:order val="13"/>
          <c:tx>
            <c:strRef>
              <c:f>Feuil1!$J$3</c:f>
              <c:strCache>
                <c:ptCount val="1"/>
                <c:pt idx="0">
                  <c:v>Euro constant (Industrie)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Feuil1!$J$4:$J$26</c:f>
              <c:numCache>
                <c:formatCode>0.00</c:formatCode>
                <c:ptCount val="23"/>
                <c:pt idx="4" formatCode="0">
                  <c:v>54065</c:v>
                </c:pt>
                <c:pt idx="5" formatCode="0">
                  <c:v>54365</c:v>
                </c:pt>
                <c:pt idx="6" formatCode="0">
                  <c:v>53768.932777677117</c:v>
                </c:pt>
                <c:pt idx="7" formatCode="0">
                  <c:v>55440.495495495496</c:v>
                </c:pt>
                <c:pt idx="8" formatCode="0">
                  <c:v>53919.642857142855</c:v>
                </c:pt>
                <c:pt idx="9" formatCode="0">
                  <c:v>55454.34696806602</c:v>
                </c:pt>
                <c:pt idx="10" formatCode="0">
                  <c:v>56300.515940109115</c:v>
                </c:pt>
                <c:pt idx="11" formatCode="0">
                  <c:v>54619.822546972857</c:v>
                </c:pt>
                <c:pt idx="12" formatCode="0">
                  <c:v>54725</c:v>
                </c:pt>
                <c:pt idx="13" formatCode="0">
                  <c:v>55000</c:v>
                </c:pt>
                <c:pt idx="14" formatCode="0">
                  <c:v>54890</c:v>
                </c:pt>
                <c:pt idx="15" formatCode="0">
                  <c:v>54450</c:v>
                </c:pt>
                <c:pt idx="16" formatCode="0">
                  <c:v>53955</c:v>
                </c:pt>
                <c:pt idx="17" formatCode="0">
                  <c:v>54853.333333333336</c:v>
                </c:pt>
                <c:pt idx="18" formatCode="0">
                  <c:v>56088.63636363636</c:v>
                </c:pt>
                <c:pt idx="19" formatCode="0">
                  <c:v>54120</c:v>
                </c:pt>
                <c:pt idx="20" formatCode="0">
                  <c:v>53914.193548387098</c:v>
                </c:pt>
                <c:pt idx="21" formatCode="0">
                  <c:v>54023.75</c:v>
                </c:pt>
                <c:pt idx="22" formatCode="0">
                  <c:v>54316.666666666664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B18F-45E2-B550-3DFFBA5FF346}"/>
            </c:ext>
          </c:extLst>
        </c:ser>
        <c:ser>
          <c:idx val="14"/>
          <c:order val="14"/>
          <c:tx>
            <c:strRef>
              <c:f>Feuil1!$N$3</c:f>
              <c:strCache>
                <c:ptCount val="1"/>
                <c:pt idx="0">
                  <c:v>Euro constant (Sociétés d’ingénierie)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Feuil1!$N$4:$N$26</c:f>
              <c:numCache>
                <c:formatCode>0.00</c:formatCode>
                <c:ptCount val="23"/>
                <c:pt idx="5" formatCode="0">
                  <c:v>45557.876712328769</c:v>
                </c:pt>
                <c:pt idx="6" formatCode="0">
                  <c:v>41740</c:v>
                </c:pt>
                <c:pt idx="7" formatCode="0">
                  <c:v>42861.976744186046</c:v>
                </c:pt>
                <c:pt idx="8" formatCode="0">
                  <c:v>45422.560975609755</c:v>
                </c:pt>
                <c:pt idx="9" formatCode="0">
                  <c:v>45769.285714285717</c:v>
                </c:pt>
                <c:pt idx="10" formatCode="0">
                  <c:v>46061.009174311926</c:v>
                </c:pt>
                <c:pt idx="11" formatCode="0">
                  <c:v>43111.483516483517</c:v>
                </c:pt>
                <c:pt idx="12" formatCode="0">
                  <c:v>43752.272727272728</c:v>
                </c:pt>
                <c:pt idx="13" formatCode="0">
                  <c:v>45000</c:v>
                </c:pt>
                <c:pt idx="14" formatCode="0">
                  <c:v>44910</c:v>
                </c:pt>
                <c:pt idx="15" formatCode="0">
                  <c:v>46643.023255813954</c:v>
                </c:pt>
                <c:pt idx="16" formatCode="0">
                  <c:v>44145</c:v>
                </c:pt>
                <c:pt idx="17" formatCode="0">
                  <c:v>44505</c:v>
                </c:pt>
                <c:pt idx="18" formatCode="0">
                  <c:v>46024</c:v>
                </c:pt>
                <c:pt idx="19" formatCode="0">
                  <c:v>45010.718502021664</c:v>
                </c:pt>
                <c:pt idx="20" formatCode="0">
                  <c:v>43269.893617021276</c:v>
                </c:pt>
                <c:pt idx="21" formatCode="0">
                  <c:v>45499.515397695068</c:v>
                </c:pt>
                <c:pt idx="22" formatCode="0">
                  <c:v>47040.594059405943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B18F-45E2-B550-3DFFBA5FF34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57081840"/>
        <c:axId val="724657744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Feuil1!$B$3</c15:sqref>
                        </c15:formulaRef>
                      </c:ext>
                    </c:extLst>
                    <c:strCache>
                      <c:ptCount val="1"/>
                      <c:pt idx="0">
                        <c:v>Date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shade val="47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shade val="51000"/>
                      </a:schemeClr>
                    </a:solidFill>
                    <a:ln w="9525">
                      <a:solidFill>
                        <a:schemeClr val="accent1">
                          <a:shade val="51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9-B18F-45E2-B550-3DFFBA5FF346}"/>
                  </c:ext>
                </c:extLst>
              </c15:ser>
            </c15:filteredLineSeries>
            <c15:filteredLine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Feuil1!$C$3</c15:sqref>
                        </c15:formulaRef>
                      </c:ext>
                    </c:extLst>
                    <c:strCache>
                      <c:ptCount val="1"/>
                      <c:pt idx="0">
                        <c:v>Globale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shade val="56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shade val="62000"/>
                      </a:schemeClr>
                    </a:solidFill>
                    <a:ln w="9525">
                      <a:solidFill>
                        <a:schemeClr val="accent1">
                          <a:shade val="62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Feuil1!$C$4:$C$26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48000</c:v>
                      </c:pt>
                      <c:pt idx="1">
                        <c:v>50000</c:v>
                      </c:pt>
                      <c:pt idx="2">
                        <c:v>52000</c:v>
                      </c:pt>
                      <c:pt idx="3">
                        <c:v>52191</c:v>
                      </c:pt>
                      <c:pt idx="4">
                        <c:v>51875</c:v>
                      </c:pt>
                      <c:pt idx="5">
                        <c:v>52500</c:v>
                      </c:pt>
                      <c:pt idx="6">
                        <c:v>52000</c:v>
                      </c:pt>
                      <c:pt idx="7">
                        <c:v>52780</c:v>
                      </c:pt>
                      <c:pt idx="8">
                        <c:v>52970</c:v>
                      </c:pt>
                      <c:pt idx="9">
                        <c:v>54000</c:v>
                      </c:pt>
                      <c:pt idx="10">
                        <c:v>55000</c:v>
                      </c:pt>
                      <c:pt idx="11">
                        <c:v>55200</c:v>
                      </c:pt>
                      <c:pt idx="12">
                        <c:v>55900</c:v>
                      </c:pt>
                      <c:pt idx="13">
                        <c:v>56000</c:v>
                      </c:pt>
                      <c:pt idx="14">
                        <c:v>56000</c:v>
                      </c:pt>
                      <c:pt idx="15">
                        <c:v>56000</c:v>
                      </c:pt>
                      <c:pt idx="16">
                        <c:v>56400</c:v>
                      </c:pt>
                      <c:pt idx="17">
                        <c:v>57500</c:v>
                      </c:pt>
                      <c:pt idx="18">
                        <c:v>58900</c:v>
                      </c:pt>
                      <c:pt idx="19">
                        <c:v>58900</c:v>
                      </c:pt>
                      <c:pt idx="20">
                        <c:v>60000</c:v>
                      </c:pt>
                      <c:pt idx="21">
                        <c:v>64000</c:v>
                      </c:pt>
                      <c:pt idx="22">
                        <c:v>67000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18F-45E2-B550-3DFFBA5FF346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Feuil1!$D$3</c15:sqref>
                        </c15:formulaRef>
                      </c:ext>
                    </c:extLst>
                    <c:strCache>
                      <c:ptCount val="1"/>
                      <c:pt idx="0">
                        <c:v>Augmentation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shade val="6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shade val="73000"/>
                      </a:schemeClr>
                    </a:solidFill>
                    <a:ln w="9525">
                      <a:solidFill>
                        <a:schemeClr val="accent1">
                          <a:shade val="73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Feuil1!$D$4:$D$26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1">
                        <c:v>4.1666666666666661</c:v>
                      </c:pt>
                      <c:pt idx="2">
                        <c:v>4</c:v>
                      </c:pt>
                      <c:pt idx="3">
                        <c:v>0.36730769230769228</c:v>
                      </c:pt>
                      <c:pt idx="4">
                        <c:v>-0.6054683757736008</c:v>
                      </c:pt>
                      <c:pt idx="5">
                        <c:v>1.2048192771084338</c:v>
                      </c:pt>
                      <c:pt idx="6">
                        <c:v>-0.95238095238095244</c:v>
                      </c:pt>
                      <c:pt idx="7" formatCode="General">
                        <c:v>1.5</c:v>
                      </c:pt>
                      <c:pt idx="8">
                        <c:v>0.35998484274346343</c:v>
                      </c:pt>
                      <c:pt idx="9">
                        <c:v>1.9444968850292617</c:v>
                      </c:pt>
                      <c:pt idx="10">
                        <c:v>1.8518518518518516</c:v>
                      </c:pt>
                      <c:pt idx="11">
                        <c:v>0.36363636363636365</c:v>
                      </c:pt>
                      <c:pt idx="12">
                        <c:v>1.2681159420289856</c:v>
                      </c:pt>
                      <c:pt idx="13">
                        <c:v>0.17889087656529518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0.7142857142857143</c:v>
                      </c:pt>
                      <c:pt idx="17">
                        <c:v>1.9503546099290781</c:v>
                      </c:pt>
                      <c:pt idx="18">
                        <c:v>2.4347826086956523</c:v>
                      </c:pt>
                      <c:pt idx="19">
                        <c:v>0</c:v>
                      </c:pt>
                      <c:pt idx="20">
                        <c:v>1.8675721561969438</c:v>
                      </c:pt>
                      <c:pt idx="21">
                        <c:v>6.666666666666667</c:v>
                      </c:pt>
                      <c:pt idx="22">
                        <c:v>4.6875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18F-45E2-B550-3DFFBA5FF346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Feuil1!$E$3</c15:sqref>
                        </c15:formulaRef>
                      </c:ext>
                    </c:extLst>
                    <c:strCache>
                      <c:ptCount val="1"/>
                      <c:pt idx="0">
                        <c:v>Ecart Inflation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shade val="83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shade val="83000"/>
                      </a:schemeClr>
                    </a:solidFill>
                    <a:ln w="9525">
                      <a:solidFill>
                        <a:schemeClr val="accent1">
                          <a:shade val="83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Feuil1!$E$4:$E$26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1">
                        <c:v>2.066666666666666</c:v>
                      </c:pt>
                      <c:pt idx="2">
                        <c:v>1.9</c:v>
                      </c:pt>
                      <c:pt idx="3">
                        <c:v>-1.3326923076923076</c:v>
                      </c:pt>
                      <c:pt idx="4">
                        <c:v>-2.305468375773601</c:v>
                      </c:pt>
                      <c:pt idx="5">
                        <c:v>-0.29518072289156616</c:v>
                      </c:pt>
                      <c:pt idx="6">
                        <c:v>-3.7523809523809524</c:v>
                      </c:pt>
                      <c:pt idx="7">
                        <c:v>1.4</c:v>
                      </c:pt>
                      <c:pt idx="8">
                        <c:v>-1.1400151572565367</c:v>
                      </c:pt>
                      <c:pt idx="9">
                        <c:v>-0.15550311497073843</c:v>
                      </c:pt>
                      <c:pt idx="10">
                        <c:v>-0.14814814814814836</c:v>
                      </c:pt>
                      <c:pt idx="11">
                        <c:v>-0.53636363636363638</c:v>
                      </c:pt>
                      <c:pt idx="12">
                        <c:v>0.76811594202898559</c:v>
                      </c:pt>
                      <c:pt idx="13">
                        <c:v>0.17889087656529518</c:v>
                      </c:pt>
                      <c:pt idx="14">
                        <c:v>-0.2</c:v>
                      </c:pt>
                      <c:pt idx="15">
                        <c:v>-1</c:v>
                      </c:pt>
                      <c:pt idx="16">
                        <c:v>-1.1857142857142855</c:v>
                      </c:pt>
                      <c:pt idx="17">
                        <c:v>0.85035460992907796</c:v>
                      </c:pt>
                      <c:pt idx="18">
                        <c:v>1.9347826086956523</c:v>
                      </c:pt>
                      <c:pt idx="19">
                        <c:v>-1.6</c:v>
                      </c:pt>
                      <c:pt idx="20">
                        <c:v>-3.3324278438030563</c:v>
                      </c:pt>
                      <c:pt idx="21">
                        <c:v>1.7666666666666666</c:v>
                      </c:pt>
                      <c:pt idx="22">
                        <c:v>2.6875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18F-45E2-B550-3DFFBA5FF346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Feuil1!$G$3</c15:sqref>
                        </c15:formulaRef>
                      </c:ext>
                    </c:extLst>
                    <c:strCache>
                      <c:ptCount val="1"/>
                      <c:pt idx="0">
                        <c:v>Industrie</c:v>
                      </c:pt>
                    </c:strCache>
                  </c:strRef>
                </c:tx>
                <c:spPr>
                  <a:ln w="28575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92D050"/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Feuil1!$G$4:$G$26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3">
                        <c:v>55000</c:v>
                      </c:pt>
                      <c:pt idx="4">
                        <c:v>55000</c:v>
                      </c:pt>
                      <c:pt idx="5">
                        <c:v>55190</c:v>
                      </c:pt>
                      <c:pt idx="6">
                        <c:v>55500</c:v>
                      </c:pt>
                      <c:pt idx="7">
                        <c:v>56000</c:v>
                      </c:pt>
                      <c:pt idx="8">
                        <c:v>55740</c:v>
                      </c:pt>
                      <c:pt idx="9">
                        <c:v>57371</c:v>
                      </c:pt>
                      <c:pt idx="10">
                        <c:v>59875</c:v>
                      </c:pt>
                      <c:pt idx="11">
                        <c:v>60000</c:v>
                      </c:pt>
                      <c:pt idx="12">
                        <c:v>60000</c:v>
                      </c:pt>
                      <c:pt idx="13">
                        <c:v>60000</c:v>
                      </c:pt>
                      <c:pt idx="14">
                        <c:v>60000</c:v>
                      </c:pt>
                      <c:pt idx="15">
                        <c:v>60000</c:v>
                      </c:pt>
                      <c:pt idx="16">
                        <c:v>60000</c:v>
                      </c:pt>
                      <c:pt idx="17">
                        <c:v>60500</c:v>
                      </c:pt>
                      <c:pt idx="18">
                        <c:v>62000</c:v>
                      </c:pt>
                      <c:pt idx="19">
                        <c:v>62000</c:v>
                      </c:pt>
                      <c:pt idx="20">
                        <c:v>64000</c:v>
                      </c:pt>
                      <c:pt idx="21">
                        <c:v>66000</c:v>
                      </c:pt>
                      <c:pt idx="22">
                        <c:v>66500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18F-45E2-B550-3DFFBA5FF346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Feuil1!$H$3</c15:sqref>
                        </c15:formulaRef>
                      </c:ext>
                    </c:extLst>
                    <c:strCache>
                      <c:ptCount val="1"/>
                      <c:pt idx="0">
                        <c:v>Augmentation2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9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95000"/>
                      </a:schemeClr>
                    </a:solidFill>
                    <a:ln w="9525">
                      <a:solidFill>
                        <a:schemeClr val="accent1">
                          <a:tint val="95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Feuil1!$H$4:$H$26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4">
                        <c:v>0</c:v>
                      </c:pt>
                      <c:pt idx="5">
                        <c:v>0.34545454545454546</c:v>
                      </c:pt>
                      <c:pt idx="6">
                        <c:v>0.56169595941293715</c:v>
                      </c:pt>
                      <c:pt idx="7">
                        <c:v>0.90090090090090091</c:v>
                      </c:pt>
                      <c:pt idx="8">
                        <c:v>-0.4642857142857143</c:v>
                      </c:pt>
                      <c:pt idx="9">
                        <c:v>2.9260853964836739</c:v>
                      </c:pt>
                      <c:pt idx="10">
                        <c:v>4.3645744365620267</c:v>
                      </c:pt>
                      <c:pt idx="11">
                        <c:v>0.20876826722338201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0.83333333333333337</c:v>
                      </c:pt>
                      <c:pt idx="18">
                        <c:v>2.4793388429752068</c:v>
                      </c:pt>
                      <c:pt idx="19">
                        <c:v>0</c:v>
                      </c:pt>
                      <c:pt idx="20">
                        <c:v>3.225806451612903</c:v>
                      </c:pt>
                      <c:pt idx="21">
                        <c:v>3.125</c:v>
                      </c:pt>
                      <c:pt idx="22">
                        <c:v>0.75757575757575757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18F-45E2-B550-3DFFBA5FF346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Feuil1!$I$3</c15:sqref>
                        </c15:formulaRef>
                      </c:ext>
                    </c:extLst>
                    <c:strCache>
                      <c:ptCount val="1"/>
                      <c:pt idx="0">
                        <c:v>Ecart Inflation2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84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84000"/>
                      </a:schemeClr>
                    </a:solidFill>
                    <a:ln w="9525">
                      <a:solidFill>
                        <a:schemeClr val="accent1">
                          <a:tint val="84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Feuil1!$I$4:$I$26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4">
                        <c:v>-1.7</c:v>
                      </c:pt>
                      <c:pt idx="5">
                        <c:v>-1.1545454545454545</c:v>
                      </c:pt>
                      <c:pt idx="6">
                        <c:v>-2.2383040405870629</c:v>
                      </c:pt>
                      <c:pt idx="7">
                        <c:v>0.80090090090090094</c:v>
                      </c:pt>
                      <c:pt idx="8">
                        <c:v>-1.9642857142857144</c:v>
                      </c:pt>
                      <c:pt idx="9">
                        <c:v>0.82608539648367385</c:v>
                      </c:pt>
                      <c:pt idx="10">
                        <c:v>2.3645744365620267</c:v>
                      </c:pt>
                      <c:pt idx="11">
                        <c:v>-0.69123173277661798</c:v>
                      </c:pt>
                      <c:pt idx="12">
                        <c:v>-0.5</c:v>
                      </c:pt>
                      <c:pt idx="13">
                        <c:v>0</c:v>
                      </c:pt>
                      <c:pt idx="14">
                        <c:v>-0.2</c:v>
                      </c:pt>
                      <c:pt idx="15">
                        <c:v>-1</c:v>
                      </c:pt>
                      <c:pt idx="16">
                        <c:v>-1.9</c:v>
                      </c:pt>
                      <c:pt idx="17">
                        <c:v>-0.26666666666666672</c:v>
                      </c:pt>
                      <c:pt idx="18">
                        <c:v>1.9793388429752068</c:v>
                      </c:pt>
                      <c:pt idx="19">
                        <c:v>-1.6</c:v>
                      </c:pt>
                      <c:pt idx="20">
                        <c:v>-1.9741935483870972</c:v>
                      </c:pt>
                      <c:pt idx="21">
                        <c:v>-1.7750000000000004</c:v>
                      </c:pt>
                      <c:pt idx="22">
                        <c:v>-1.2424242424242424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18F-45E2-B550-3DFFBA5FF346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Feuil1!$K$3</c15:sqref>
                        </c15:formulaRef>
                      </c:ext>
                    </c:extLst>
                    <c:strCache>
                      <c:ptCount val="1"/>
                      <c:pt idx="0">
                        <c:v>Sociétés d’ingénierie</c:v>
                      </c:pt>
                    </c:strCache>
                  </c:strRef>
                </c:tx>
                <c:spPr>
                  <a:ln w="28575" cap="rnd">
                    <a:solidFill>
                      <a:schemeClr val="tx1">
                        <a:lumMod val="75000"/>
                        <a:lumOff val="2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tx1">
                        <a:lumMod val="75000"/>
                        <a:lumOff val="25000"/>
                      </a:schemeClr>
                    </a:solidFill>
                    <a:ln w="9525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Feuil1!$K$4:$K$26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4">
                        <c:v>43800</c:v>
                      </c:pt>
                      <c:pt idx="5">
                        <c:v>45000</c:v>
                      </c:pt>
                      <c:pt idx="6">
                        <c:v>43000</c:v>
                      </c:pt>
                      <c:pt idx="7">
                        <c:v>41000</c:v>
                      </c:pt>
                      <c:pt idx="8">
                        <c:v>42000</c:v>
                      </c:pt>
                      <c:pt idx="9">
                        <c:v>43600</c:v>
                      </c:pt>
                      <c:pt idx="10">
                        <c:v>45500</c:v>
                      </c:pt>
                      <c:pt idx="11">
                        <c:v>44000</c:v>
                      </c:pt>
                      <c:pt idx="12">
                        <c:v>43000</c:v>
                      </c:pt>
                      <c:pt idx="13">
                        <c:v>43000</c:v>
                      </c:pt>
                      <c:pt idx="14">
                        <c:v>43000</c:v>
                      </c:pt>
                      <c:pt idx="15">
                        <c:v>45000</c:v>
                      </c:pt>
                      <c:pt idx="16">
                        <c:v>45000</c:v>
                      </c:pt>
                      <c:pt idx="17">
                        <c:v>45000</c:v>
                      </c:pt>
                      <c:pt idx="18">
                        <c:v>46249</c:v>
                      </c:pt>
                      <c:pt idx="19">
                        <c:v>47000</c:v>
                      </c:pt>
                      <c:pt idx="20">
                        <c:v>47637</c:v>
                      </c:pt>
                      <c:pt idx="21">
                        <c:v>50500</c:v>
                      </c:pt>
                      <c:pt idx="22">
                        <c:v>53800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18F-45E2-B550-3DFFBA5FF346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Feuil1!$L$3</c15:sqref>
                        </c15:formulaRef>
                      </c:ext>
                    </c:extLst>
                    <c:strCache>
                      <c:ptCount val="1"/>
                      <c:pt idx="0">
                        <c:v>Augmentation3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63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63000"/>
                      </a:schemeClr>
                    </a:solidFill>
                    <a:ln w="9525">
                      <a:solidFill>
                        <a:schemeClr val="accent1">
                          <a:tint val="63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Feuil1!$L$4:$L$26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5">
                        <c:v>2.7397260273972601</c:v>
                      </c:pt>
                      <c:pt idx="6">
                        <c:v>-4.4444444444444446</c:v>
                      </c:pt>
                      <c:pt idx="7">
                        <c:v>-4.6511627906976747</c:v>
                      </c:pt>
                      <c:pt idx="8">
                        <c:v>2.4390243902439024</c:v>
                      </c:pt>
                      <c:pt idx="9">
                        <c:v>3.8095238095238098</c:v>
                      </c:pt>
                      <c:pt idx="10">
                        <c:v>4.3577981651376145</c:v>
                      </c:pt>
                      <c:pt idx="11">
                        <c:v>-3.296703296703297</c:v>
                      </c:pt>
                      <c:pt idx="12">
                        <c:v>-2.2727272727272729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4.6511627906976747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2.7755555555555556</c:v>
                      </c:pt>
                      <c:pt idx="19">
                        <c:v>1.6238188933814786</c:v>
                      </c:pt>
                      <c:pt idx="20">
                        <c:v>1.3553191489361702</c:v>
                      </c:pt>
                      <c:pt idx="21">
                        <c:v>6.0100342171001531</c:v>
                      </c:pt>
                      <c:pt idx="22">
                        <c:v>6.5346534653465351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18F-45E2-B550-3DFFBA5FF346}"/>
                  </c:ext>
                </c:extLst>
              </c15:ser>
            </c15:filteredLineSeries>
            <c15:filteredLine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Feuil1!$M$3</c15:sqref>
                        </c15:formulaRef>
                      </c:ext>
                    </c:extLst>
                    <c:strCache>
                      <c:ptCount val="1"/>
                      <c:pt idx="0">
                        <c:v>Ecart Inflation3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52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52000"/>
                      </a:schemeClr>
                    </a:solidFill>
                    <a:ln w="9525">
                      <a:solidFill>
                        <a:schemeClr val="accent1">
                          <a:tint val="52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Feuil1!$M$4:$M$26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5">
                        <c:v>1.2397260273972601</c:v>
                      </c:pt>
                      <c:pt idx="6">
                        <c:v>-7.2444444444444445</c:v>
                      </c:pt>
                      <c:pt idx="7">
                        <c:v>-4.7511627906976743</c:v>
                      </c:pt>
                      <c:pt idx="8">
                        <c:v>0.93902439024390238</c:v>
                      </c:pt>
                      <c:pt idx="9">
                        <c:v>1.7095238095238097</c:v>
                      </c:pt>
                      <c:pt idx="10">
                        <c:v>2.3577981651376145</c:v>
                      </c:pt>
                      <c:pt idx="11">
                        <c:v>-4.1967032967032969</c:v>
                      </c:pt>
                      <c:pt idx="12">
                        <c:v>-2.7727272727272729</c:v>
                      </c:pt>
                      <c:pt idx="13">
                        <c:v>0</c:v>
                      </c:pt>
                      <c:pt idx="14">
                        <c:v>-0.2</c:v>
                      </c:pt>
                      <c:pt idx="15">
                        <c:v>3.6511627906976747</c:v>
                      </c:pt>
                      <c:pt idx="16">
                        <c:v>-1.9</c:v>
                      </c:pt>
                      <c:pt idx="17">
                        <c:v>-1.1000000000000001</c:v>
                      </c:pt>
                      <c:pt idx="18">
                        <c:v>2.2755555555555556</c:v>
                      </c:pt>
                      <c:pt idx="19">
                        <c:v>2.3818893381478468E-2</c:v>
                      </c:pt>
                      <c:pt idx="20">
                        <c:v>-3.84468085106383</c:v>
                      </c:pt>
                      <c:pt idx="21">
                        <c:v>1.1100342171001527</c:v>
                      </c:pt>
                      <c:pt idx="22">
                        <c:v>4.5346534653465351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18F-45E2-B550-3DFFBA5FF346}"/>
                  </c:ext>
                </c:extLst>
              </c15:ser>
            </c15:filteredLineSeries>
            <c15:filteredLine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Feuil1!$R$3</c15:sqref>
                        </c15:formulaRef>
                      </c:ext>
                    </c:extLst>
                    <c:strCache>
                      <c:ptCount val="1"/>
                      <c:pt idx="0">
                        <c:v>Inflation (%)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tint val="41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tint val="41000"/>
                      </a:schemeClr>
                    </a:solidFill>
                    <a:ln w="9525">
                      <a:solidFill>
                        <a:schemeClr val="accent1">
                          <a:tint val="41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Feuil1!$B$4:$B$26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  <c:pt idx="19">
                        <c:v>2021</c:v>
                      </c:pt>
                      <c:pt idx="20">
                        <c:v>2022</c:v>
                      </c:pt>
                      <c:pt idx="21">
                        <c:v>2023</c:v>
                      </c:pt>
                      <c:pt idx="22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Feuil1!$R$4:$R$26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1.9</c:v>
                      </c:pt>
                      <c:pt idx="1">
                        <c:v>2.1</c:v>
                      </c:pt>
                      <c:pt idx="2">
                        <c:v>2.1</c:v>
                      </c:pt>
                      <c:pt idx="3">
                        <c:v>1.7</c:v>
                      </c:pt>
                      <c:pt idx="4">
                        <c:v>1.7</c:v>
                      </c:pt>
                      <c:pt idx="5">
                        <c:v>1.5</c:v>
                      </c:pt>
                      <c:pt idx="6">
                        <c:v>2.8</c:v>
                      </c:pt>
                      <c:pt idx="7">
                        <c:v>0.1</c:v>
                      </c:pt>
                      <c:pt idx="8">
                        <c:v>1.5</c:v>
                      </c:pt>
                      <c:pt idx="9">
                        <c:v>2.1</c:v>
                      </c:pt>
                      <c:pt idx="10">
                        <c:v>2</c:v>
                      </c:pt>
                      <c:pt idx="11">
                        <c:v>0.9</c:v>
                      </c:pt>
                      <c:pt idx="12">
                        <c:v>0.5</c:v>
                      </c:pt>
                      <c:pt idx="13">
                        <c:v>0</c:v>
                      </c:pt>
                      <c:pt idx="14">
                        <c:v>0.2</c:v>
                      </c:pt>
                      <c:pt idx="15">
                        <c:v>1</c:v>
                      </c:pt>
                      <c:pt idx="16">
                        <c:v>1.9</c:v>
                      </c:pt>
                      <c:pt idx="17">
                        <c:v>1.1000000000000001</c:v>
                      </c:pt>
                      <c:pt idx="18">
                        <c:v>0.5</c:v>
                      </c:pt>
                      <c:pt idx="19">
                        <c:v>1.6</c:v>
                      </c:pt>
                      <c:pt idx="20">
                        <c:v>5.2</c:v>
                      </c:pt>
                      <c:pt idx="21">
                        <c:v>4.9000000000000004</c:v>
                      </c:pt>
                      <c:pt idx="22">
                        <c:v>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B18F-45E2-B550-3DFFBA5FF346}"/>
                  </c:ext>
                </c:extLst>
              </c15:ser>
            </c15:filteredLineSeries>
            <c15:filteredLine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Feuil1!$O$3</c15:sqref>
                        </c15:formulaRef>
                      </c:ext>
                    </c:extLst>
                    <c:strCache>
                      <c:ptCount val="1"/>
                      <c:pt idx="0">
                        <c:v>Agriculture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Feuil1!$O$4:$O$26</c15:sqref>
                        </c15:formulaRef>
                      </c:ext>
                    </c:extLst>
                    <c:numCache>
                      <c:formatCode>0.00</c:formatCode>
                      <c:ptCount val="23"/>
                      <c:pt idx="3" formatCode="0">
                        <c:v>34000</c:v>
                      </c:pt>
                      <c:pt idx="4" formatCode="0">
                        <c:v>39000</c:v>
                      </c:pt>
                      <c:pt idx="5" formatCode="0">
                        <c:v>41000</c:v>
                      </c:pt>
                      <c:pt idx="6" formatCode="0">
                        <c:v>41000</c:v>
                      </c:pt>
                      <c:pt idx="7" formatCode="0">
                        <c:v>42000</c:v>
                      </c:pt>
                      <c:pt idx="8" formatCode="0">
                        <c:v>45000</c:v>
                      </c:pt>
                      <c:pt idx="9" formatCode="0">
                        <c:v>44000</c:v>
                      </c:pt>
                      <c:pt idx="10" formatCode="0">
                        <c:v>43000</c:v>
                      </c:pt>
                      <c:pt idx="11" formatCode="0">
                        <c:v>42000</c:v>
                      </c:pt>
                      <c:pt idx="12" formatCode="0">
                        <c:v>46000</c:v>
                      </c:pt>
                      <c:pt idx="13" formatCode="0">
                        <c:v>54700</c:v>
                      </c:pt>
                      <c:pt idx="14" formatCode="0">
                        <c:v>46000</c:v>
                      </c:pt>
                      <c:pt idx="15" formatCode="0">
                        <c:v>48000</c:v>
                      </c:pt>
                      <c:pt idx="16" formatCode="0">
                        <c:v>51000</c:v>
                      </c:pt>
                      <c:pt idx="17" formatCode="0">
                        <c:v>46400</c:v>
                      </c:pt>
                      <c:pt idx="18" formatCode="0">
                        <c:v>48000</c:v>
                      </c:pt>
                      <c:pt idx="19" formatCode="0">
                        <c:v>43000</c:v>
                      </c:pt>
                      <c:pt idx="20" formatCode="0">
                        <c:v>48000</c:v>
                      </c:pt>
                      <c:pt idx="21" formatCode="0">
                        <c:v>43000</c:v>
                      </c:pt>
                      <c:pt idx="22" formatCode="0">
                        <c:v>45000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18F-45E2-B550-3DFFBA5FF346}"/>
                  </c:ext>
                </c:extLst>
              </c15:ser>
            </c15:filteredLineSeries>
          </c:ext>
        </c:extLst>
      </c:lineChart>
      <c:catAx>
        <c:axId val="2057081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24657744"/>
        <c:crosses val="autoZero"/>
        <c:auto val="1"/>
        <c:lblAlgn val="ctr"/>
        <c:lblOffset val="100"/>
        <c:noMultiLvlLbl val="0"/>
      </c:catAx>
      <c:valAx>
        <c:axId val="72465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Salaire (Euro Constant)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57081840"/>
        <c:crosses val="autoZero"/>
        <c:crossBetween val="between"/>
        <c:majorUnit val="5000"/>
        <c:minorUnit val="2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302413</xdr:colOff>
      <xdr:row>28</xdr:row>
      <xdr:rowOff>170069</xdr:rowOff>
    </xdr:from>
    <xdr:to>
      <xdr:col>17</xdr:col>
      <xdr:colOff>634624</xdr:colOff>
      <xdr:row>59</xdr:row>
      <xdr:rowOff>28635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D722048-4E73-20D9-E5A9-664FF4ABCF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328921</xdr:colOff>
      <xdr:row>61</xdr:row>
      <xdr:rowOff>92098</xdr:rowOff>
    </xdr:from>
    <xdr:to>
      <xdr:col>17</xdr:col>
      <xdr:colOff>661132</xdr:colOff>
      <xdr:row>91</xdr:row>
      <xdr:rowOff>134860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A6A8847F-2E96-4622-A83E-66CFDDCDA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140642</xdr:colOff>
      <xdr:row>67</xdr:row>
      <xdr:rowOff>162681</xdr:rowOff>
    </xdr:from>
    <xdr:to>
      <xdr:col>17</xdr:col>
      <xdr:colOff>505531</xdr:colOff>
      <xdr:row>67</xdr:row>
      <xdr:rowOff>162681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0CBA04EB-D3DD-3415-30A8-E256CABBC552}"/>
            </a:ext>
          </a:extLst>
        </xdr:cNvPr>
        <xdr:cNvCxnSpPr/>
      </xdr:nvCxnSpPr>
      <xdr:spPr>
        <a:xfrm>
          <a:off x="1696778" y="12634453"/>
          <a:ext cx="19542110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145179</xdr:colOff>
      <xdr:row>65</xdr:row>
      <xdr:rowOff>178762</xdr:rowOff>
    </xdr:from>
    <xdr:to>
      <xdr:col>17</xdr:col>
      <xdr:colOff>521736</xdr:colOff>
      <xdr:row>65</xdr:row>
      <xdr:rowOff>178762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2D2AB310-6BDE-B0DB-FC84-74FAEBB67B4D}"/>
            </a:ext>
          </a:extLst>
        </xdr:cNvPr>
        <xdr:cNvCxnSpPr/>
      </xdr:nvCxnSpPr>
      <xdr:spPr>
        <a:xfrm>
          <a:off x="1701315" y="12278513"/>
          <a:ext cx="19553778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140642</xdr:colOff>
      <xdr:row>69</xdr:row>
      <xdr:rowOff>151240</xdr:rowOff>
    </xdr:from>
    <xdr:to>
      <xdr:col>17</xdr:col>
      <xdr:colOff>509827</xdr:colOff>
      <xdr:row>69</xdr:row>
      <xdr:rowOff>151240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DE2BBD82-D88D-D595-7FE2-4F9A4818E4E5}"/>
            </a:ext>
          </a:extLst>
        </xdr:cNvPr>
        <xdr:cNvCxnSpPr/>
      </xdr:nvCxnSpPr>
      <xdr:spPr>
        <a:xfrm>
          <a:off x="1696778" y="12995032"/>
          <a:ext cx="19546406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592058</xdr:colOff>
      <xdr:row>45</xdr:row>
      <xdr:rowOff>169158</xdr:rowOff>
    </xdr:from>
    <xdr:to>
      <xdr:col>17</xdr:col>
      <xdr:colOff>37591</xdr:colOff>
      <xdr:row>49</xdr:row>
      <xdr:rowOff>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7EDB9255-D658-D863-BB55-D1119E13DD53}"/>
            </a:ext>
          </a:extLst>
        </xdr:cNvPr>
        <xdr:cNvCxnSpPr/>
      </xdr:nvCxnSpPr>
      <xdr:spPr>
        <a:xfrm flipV="1">
          <a:off x="2152082" y="8627124"/>
          <a:ext cx="20731412" cy="582660"/>
        </a:xfrm>
        <a:prstGeom prst="line">
          <a:avLst/>
        </a:prstGeom>
        <a:ln w="28575">
          <a:solidFill>
            <a:srgbClr val="7030A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305503</xdr:colOff>
      <xdr:row>88</xdr:row>
      <xdr:rowOff>124454</xdr:rowOff>
    </xdr:from>
    <xdr:to>
      <xdr:col>8</xdr:col>
      <xdr:colOff>966521</xdr:colOff>
      <xdr:row>90</xdr:row>
      <xdr:rowOff>20240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C042F43E-8833-BF85-3739-6BDB0016A87D}"/>
            </a:ext>
          </a:extLst>
        </xdr:cNvPr>
        <xdr:cNvSpPr txBox="1"/>
      </xdr:nvSpPr>
      <xdr:spPr>
        <a:xfrm>
          <a:off x="10147828" y="16175792"/>
          <a:ext cx="661018" cy="260130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/>
            <a:t>-3,4%</a:t>
          </a:r>
        </a:p>
      </xdr:txBody>
    </xdr:sp>
    <xdr:clientData/>
  </xdr:twoCellAnchor>
  <xdr:twoCellAnchor>
    <xdr:from>
      <xdr:col>9</xdr:col>
      <xdr:colOff>583821</xdr:colOff>
      <xdr:row>88</xdr:row>
      <xdr:rowOff>124454</xdr:rowOff>
    </xdr:from>
    <xdr:to>
      <xdr:col>9</xdr:col>
      <xdr:colOff>1244839</xdr:colOff>
      <xdr:row>90</xdr:row>
      <xdr:rowOff>20240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7D581F4B-E65D-45A7-F778-CAC722A3E8A0}"/>
            </a:ext>
          </a:extLst>
        </xdr:cNvPr>
        <xdr:cNvSpPr txBox="1"/>
      </xdr:nvSpPr>
      <xdr:spPr>
        <a:xfrm>
          <a:off x="11696286" y="16175792"/>
          <a:ext cx="661018" cy="260130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/>
            <a:t>-12,2%</a:t>
          </a:r>
        </a:p>
      </xdr:txBody>
    </xdr:sp>
    <xdr:clientData/>
  </xdr:twoCellAnchor>
  <xdr:twoCellAnchor>
    <xdr:from>
      <xdr:col>10</xdr:col>
      <xdr:colOff>846959</xdr:colOff>
      <xdr:row>88</xdr:row>
      <xdr:rowOff>144695</xdr:rowOff>
    </xdr:from>
    <xdr:to>
      <xdr:col>10</xdr:col>
      <xdr:colOff>1507977</xdr:colOff>
      <xdr:row>90</xdr:row>
      <xdr:rowOff>40481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C8F7CB9C-5D76-D7A5-1A18-F1D6DAD6F0F4}"/>
            </a:ext>
          </a:extLst>
        </xdr:cNvPr>
        <xdr:cNvSpPr txBox="1"/>
      </xdr:nvSpPr>
      <xdr:spPr>
        <a:xfrm>
          <a:off x="13755837" y="16196033"/>
          <a:ext cx="661018" cy="260130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/>
            <a:t>-8,2%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790C1EE-FF75-43F8-A20E-6E15C19219EB}" name="Tableau4" displayName="Tableau4" ref="B3:R27" totalsRowCount="1" headerRowDxfId="35" dataDxfId="34">
  <autoFilter ref="B3:R26" xr:uid="{E790C1EE-FF75-43F8-A20E-6E15C19219EB}"/>
  <tableColumns count="17">
    <tableColumn id="1" xr3:uid="{7F7BF2E9-78C9-45D4-B7B2-CC59E8C8AFFB}" name="Date" dataDxfId="33" totalsRowDxfId="32"/>
    <tableColumn id="2" xr3:uid="{1D2874A1-2ED4-4B2B-A4F9-903906FABA4E}" name="Globale" dataDxfId="31" totalsRowDxfId="30"/>
    <tableColumn id="8" xr3:uid="{18C6EA2B-D918-4382-A5B4-C4C20C4036BE}" name="Augmentation" dataDxfId="29" totalsRowDxfId="28">
      <calculatedColumnFormula>((Tableau4[[#This Row],[Globale]]-C3)/C3*100)</calculatedColumnFormula>
    </tableColumn>
    <tableColumn id="7" xr3:uid="{6FFC516F-9230-4F28-A63D-4B3575156975}" name="Ecart Inflation" totalsRowFunction="custom" dataDxfId="27" totalsRowDxfId="26">
      <calculatedColumnFormula>Tableau4[[#This Row],[Augmentation]]-Tableau4[[#This Row],[Inflation (%)]]</calculatedColumnFormula>
      <totalsRowFormula>SUM(E4:E26)</totalsRowFormula>
    </tableColumn>
    <tableColumn id="9" xr3:uid="{62553AC5-D334-455D-8997-CCE4CB17A307}" name="Euro constant (Global)" dataDxfId="25" totalsRowDxfId="24">
      <calculatedColumnFormula>(C4/100)*E4</calculatedColumnFormula>
    </tableColumn>
    <tableColumn id="3" xr3:uid="{02601CA7-4B4E-4576-83C5-23816BBDCB3C}" name="Industrie" dataDxfId="23" totalsRowDxfId="22"/>
    <tableColumn id="11" xr3:uid="{76167D2B-DA1C-43BF-8E6F-DBC71736A689}" name="Augmentation2" dataDxfId="21" totalsRowDxfId="20">
      <calculatedColumnFormula>((Tableau4[[#This Row],[Globale]]-G3)/G3*100)</calculatedColumnFormula>
    </tableColumn>
    <tableColumn id="12" xr3:uid="{4460BBD8-13F2-4E74-9BF3-B462719A1577}" name="Ecart Inflation2" totalsRowFunction="custom" dataDxfId="19" totalsRowDxfId="18">
      <calculatedColumnFormula>Tableau4[[#This Row],[Augmentation2]]-Tableau4[[#This Row],[Inflation (%)]]</calculatedColumnFormula>
      <totalsRowFormula>SUM(I4:I26)</totalsRowFormula>
    </tableColumn>
    <tableColumn id="17" xr3:uid="{20B6F858-E44D-4A71-AF4E-A2E52B21C869}" name="Euro constant (Industrie)" dataDxfId="17" totalsRowDxfId="16">
      <calculatedColumnFormula>(($C$5/100)*I4)+$C$5</calculatedColumnFormula>
    </tableColumn>
    <tableColumn id="4" xr3:uid="{E9774964-824C-4FBF-96B1-925965A04E14}" name="Sociétés d’ingénierie" dataDxfId="15" totalsRowDxfId="14"/>
    <tableColumn id="14" xr3:uid="{F3963151-C28D-4488-839B-315451C8BF50}" name="Augmentation3" dataDxfId="13" totalsRowDxfId="12">
      <calculatedColumnFormula>((Tableau4[[#This Row],[Globale]]-K3)/K3*100)</calculatedColumnFormula>
    </tableColumn>
    <tableColumn id="15" xr3:uid="{6F328D93-0E8E-49FB-BE45-141406C6A043}" name="Ecart Inflation3" totalsRowFunction="custom" dataDxfId="11" totalsRowDxfId="10">
      <calculatedColumnFormula>Tableau4[[#This Row],[Augmentation3]]-Tableau4[[#This Row],[Inflation (%)]]</calculatedColumnFormula>
      <totalsRowFormula>SUM(M4:M26)</totalsRowFormula>
    </tableColumn>
    <tableColumn id="18" xr3:uid="{F09213FF-7B28-4AE5-AF52-D100448FAA2B}" name="Euro constant (Sociétés d’ingénierie)" dataDxfId="9" totalsRowDxfId="8">
      <calculatedColumnFormula>(($G$8/100)*M4)+$G$8</calculatedColumnFormula>
    </tableColumn>
    <tableColumn id="5" xr3:uid="{F8634D1D-6E62-4884-9A57-1F848F56B531}" name="Agriculture" dataDxfId="7" totalsRowDxfId="6"/>
    <tableColumn id="21" xr3:uid="{D575CBC6-AD79-470A-9205-425C87ABC990}" name="SMIC" dataDxfId="5" totalsRowDxfId="4"/>
    <tableColumn id="20" xr3:uid="{F276DDE4-C890-4FCA-996E-D3C700BF64A4}" name="BTS/DUT Méca" dataDxfId="3" totalsRowDxfId="2"/>
    <tableColumn id="6" xr3:uid="{D66C0DEF-4FFF-420A-BCC9-37B1058111E6}" name="Inflation (%)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27"/>
  <sheetViews>
    <sheetView tabSelected="1" zoomScale="90" zoomScaleNormal="90" workbookViewId="0">
      <selection activeCell="Q26" sqref="Q26"/>
    </sheetView>
  </sheetViews>
  <sheetFormatPr baseColWidth="10" defaultColWidth="8.7265625" defaultRowHeight="14.5" x14ac:dyDescent="0.35"/>
  <cols>
    <col min="2" max="2" width="12.81640625" style="1" customWidth="1"/>
    <col min="3" max="3" width="12.6328125" style="5" customWidth="1"/>
    <col min="4" max="4" width="17.54296875" style="1" customWidth="1"/>
    <col min="5" max="5" width="16.81640625" style="1" customWidth="1"/>
    <col min="6" max="6" width="23.453125" style="1" bestFit="1" customWidth="1"/>
    <col min="7" max="7" width="24" style="5" customWidth="1"/>
    <col min="8" max="8" width="20" style="1" customWidth="1"/>
    <col min="9" max="9" width="17.54296875" style="1" customWidth="1"/>
    <col min="10" max="10" width="24.81640625" style="1" bestFit="1" customWidth="1"/>
    <col min="11" max="11" width="22.6328125" style="5" customWidth="1"/>
    <col min="12" max="12" width="17.54296875" style="1" customWidth="1"/>
    <col min="13" max="13" width="18.453125" style="1" customWidth="1"/>
    <col min="14" max="14" width="35" style="1" bestFit="1" customWidth="1"/>
    <col min="15" max="16" width="14.54296875" style="1" customWidth="1"/>
    <col min="17" max="17" width="17.6328125" style="1" bestFit="1" customWidth="1"/>
    <col min="18" max="18" width="15.08984375" style="1" customWidth="1"/>
  </cols>
  <sheetData>
    <row r="1" spans="2:18" ht="15.05" thickBot="1" x14ac:dyDescent="0.4"/>
    <row r="2" spans="2:18" ht="15.05" thickBot="1" x14ac:dyDescent="0.4">
      <c r="C2" s="16" t="s">
        <v>0</v>
      </c>
      <c r="D2" s="17"/>
      <c r="E2" s="17"/>
      <c r="F2" s="18"/>
      <c r="G2" s="16" t="s">
        <v>12</v>
      </c>
      <c r="H2" s="17"/>
      <c r="I2" s="17"/>
      <c r="J2" s="2"/>
      <c r="K2" s="16" t="s">
        <v>13</v>
      </c>
      <c r="L2" s="17"/>
      <c r="M2" s="17"/>
      <c r="N2" s="18"/>
      <c r="O2" s="5"/>
      <c r="P2" s="5"/>
      <c r="Q2" s="5"/>
    </row>
    <row r="3" spans="2:18" x14ac:dyDescent="0.35">
      <c r="B3" s="1" t="s">
        <v>2</v>
      </c>
      <c r="C3" s="9" t="s">
        <v>1</v>
      </c>
      <c r="D3" s="6" t="s">
        <v>7</v>
      </c>
      <c r="E3" s="6" t="s">
        <v>6</v>
      </c>
      <c r="F3" s="6" t="s">
        <v>17</v>
      </c>
      <c r="G3" s="11" t="s">
        <v>4</v>
      </c>
      <c r="H3" s="7" t="s">
        <v>8</v>
      </c>
      <c r="I3" s="7" t="s">
        <v>10</v>
      </c>
      <c r="J3" s="7" t="s">
        <v>16</v>
      </c>
      <c r="K3" s="12" t="s">
        <v>3</v>
      </c>
      <c r="L3" s="8" t="s">
        <v>9</v>
      </c>
      <c r="M3" s="8" t="s">
        <v>11</v>
      </c>
      <c r="N3" s="8" t="s">
        <v>15</v>
      </c>
      <c r="O3" s="13" t="s">
        <v>14</v>
      </c>
      <c r="P3" s="14" t="s">
        <v>18</v>
      </c>
      <c r="Q3" s="15" t="s">
        <v>19</v>
      </c>
      <c r="R3" s="1" t="s">
        <v>5</v>
      </c>
    </row>
    <row r="4" spans="2:18" x14ac:dyDescent="0.35">
      <c r="B4" s="1">
        <v>2002</v>
      </c>
      <c r="C4" s="5">
        <v>48000</v>
      </c>
      <c r="H4" s="3"/>
      <c r="I4" s="3"/>
      <c r="J4" s="3"/>
      <c r="L4" s="3"/>
      <c r="M4" s="3"/>
      <c r="N4" s="3"/>
      <c r="O4" s="3"/>
      <c r="P4" s="4">
        <f>1035*12</f>
        <v>12420</v>
      </c>
      <c r="Q4" s="4">
        <v>18000</v>
      </c>
      <c r="R4" s="1">
        <v>1.9</v>
      </c>
    </row>
    <row r="5" spans="2:18" x14ac:dyDescent="0.35">
      <c r="B5" s="1">
        <v>2003</v>
      </c>
      <c r="C5" s="10">
        <v>50000</v>
      </c>
      <c r="D5" s="3">
        <f>((Tableau4[[#This Row],[Globale]]-C4)/C4*100)</f>
        <v>4.1666666666666661</v>
      </c>
      <c r="E5" s="3">
        <f>Tableau4[[#This Row],[Augmentation]]-Tableau4[[#This Row],[Inflation (%)]]</f>
        <v>2.066666666666666</v>
      </c>
      <c r="F5" s="4">
        <f>(($C$5/100)*E5)+$C$5</f>
        <v>51033.333333333336</v>
      </c>
      <c r="H5" s="3"/>
      <c r="I5" s="3"/>
      <c r="J5" s="3"/>
      <c r="L5" s="3"/>
      <c r="M5" s="3"/>
      <c r="N5" s="3"/>
      <c r="O5" s="3"/>
      <c r="P5" s="4">
        <v>13080</v>
      </c>
      <c r="Q5" s="3"/>
      <c r="R5" s="1">
        <v>2.1</v>
      </c>
    </row>
    <row r="6" spans="2:18" x14ac:dyDescent="0.35">
      <c r="B6" s="1">
        <v>2004</v>
      </c>
      <c r="C6" s="5">
        <v>52000</v>
      </c>
      <c r="D6" s="3">
        <f>((Tableau4[[#This Row],[Globale]]-C5)/C5*100)</f>
        <v>4</v>
      </c>
      <c r="E6" s="3">
        <f>Tableau4[[#This Row],[Augmentation]]-Tableau4[[#This Row],[Inflation (%)]]</f>
        <v>1.9</v>
      </c>
      <c r="F6" s="4">
        <f t="shared" ref="F6:F26" si="0">(($C$5/100)*E6)+$C$5</f>
        <v>50950</v>
      </c>
      <c r="H6" s="3"/>
      <c r="I6" s="3"/>
      <c r="J6" s="3"/>
      <c r="L6" s="3"/>
      <c r="M6" s="3"/>
      <c r="N6" s="3"/>
      <c r="O6" s="3"/>
      <c r="P6" s="4">
        <v>13848</v>
      </c>
      <c r="Q6" s="3"/>
      <c r="R6" s="1">
        <v>2.1</v>
      </c>
    </row>
    <row r="7" spans="2:18" x14ac:dyDescent="0.35">
      <c r="B7" s="1">
        <v>2005</v>
      </c>
      <c r="C7" s="5">
        <v>52191</v>
      </c>
      <c r="D7" s="3">
        <f>((Tableau4[[#This Row],[Globale]]-C6)/C6*100)</f>
        <v>0.36730769230769228</v>
      </c>
      <c r="E7" s="3">
        <f>Tableau4[[#This Row],[Augmentation]]-Tableau4[[#This Row],[Inflation (%)]]</f>
        <v>-1.3326923076923076</v>
      </c>
      <c r="F7" s="4">
        <f t="shared" si="0"/>
        <v>49333.653846153844</v>
      </c>
      <c r="G7" s="5">
        <v>55000</v>
      </c>
      <c r="H7" s="3"/>
      <c r="I7" s="3"/>
      <c r="J7" s="3"/>
      <c r="L7" s="3"/>
      <c r="M7" s="3"/>
      <c r="N7" s="3"/>
      <c r="O7" s="4">
        <v>34000</v>
      </c>
      <c r="P7" s="4">
        <v>14604</v>
      </c>
      <c r="Q7" s="4"/>
      <c r="R7" s="1">
        <v>1.7</v>
      </c>
    </row>
    <row r="8" spans="2:18" x14ac:dyDescent="0.35">
      <c r="B8" s="1">
        <v>2006</v>
      </c>
      <c r="C8" s="5">
        <v>51875</v>
      </c>
      <c r="D8" s="3">
        <f>((Tableau4[[#This Row],[Globale]]-C7)/C7*100)</f>
        <v>-0.6054683757736008</v>
      </c>
      <c r="E8" s="3">
        <f>Tableau4[[#This Row],[Augmentation]]-Tableau4[[#This Row],[Inflation (%)]]</f>
        <v>-2.305468375773601</v>
      </c>
      <c r="F8" s="4">
        <f t="shared" si="0"/>
        <v>48847.265812113197</v>
      </c>
      <c r="G8" s="10">
        <v>55000</v>
      </c>
      <c r="H8" s="3">
        <f>((Tableau4[[#This Row],[Industrie]]-G7)/G7*100)</f>
        <v>0</v>
      </c>
      <c r="I8" s="3">
        <f>Tableau4[[#This Row],[Augmentation2]]-Tableau4[[#This Row],[Inflation (%)]]</f>
        <v>-1.7</v>
      </c>
      <c r="J8" s="4">
        <f>(($G$8/100)*I8)+$G$8</f>
        <v>54065</v>
      </c>
      <c r="K8" s="5">
        <v>43800</v>
      </c>
      <c r="L8" s="3"/>
      <c r="M8" s="3"/>
      <c r="N8" s="4"/>
      <c r="O8" s="4">
        <v>39000</v>
      </c>
      <c r="P8" s="4">
        <v>15048</v>
      </c>
      <c r="Q8" s="4"/>
      <c r="R8" s="1">
        <v>1.7</v>
      </c>
    </row>
    <row r="9" spans="2:18" x14ac:dyDescent="0.35">
      <c r="B9" s="1">
        <v>2007</v>
      </c>
      <c r="C9" s="5">
        <v>52500</v>
      </c>
      <c r="D9" s="3">
        <f>((Tableau4[[#This Row],[Globale]]-C8)/C8*100)</f>
        <v>1.2048192771084338</v>
      </c>
      <c r="E9" s="3">
        <f>Tableau4[[#This Row],[Augmentation]]-Tableau4[[#This Row],[Inflation (%)]]</f>
        <v>-0.29518072289156616</v>
      </c>
      <c r="F9" s="4">
        <f t="shared" si="0"/>
        <v>49852.409638554214</v>
      </c>
      <c r="G9" s="5">
        <v>55190</v>
      </c>
      <c r="H9" s="3">
        <f>((Tableau4[[#This Row],[Industrie]]-G8)/G8*100)</f>
        <v>0.34545454545454546</v>
      </c>
      <c r="I9" s="3">
        <f>Tableau4[[#This Row],[Augmentation2]]-Tableau4[[#This Row],[Inflation (%)]]</f>
        <v>-1.1545454545454545</v>
      </c>
      <c r="J9" s="4">
        <f t="shared" ref="J9:J26" si="1">(($G$8/100)*I9)+$G$8</f>
        <v>54365</v>
      </c>
      <c r="K9" s="10">
        <v>45000</v>
      </c>
      <c r="L9" s="3">
        <f>((Tableau4[[#This Row],[Sociétés d’ingénierie]]-K8)/K8*100)</f>
        <v>2.7397260273972601</v>
      </c>
      <c r="M9" s="3">
        <f>Tableau4[[#This Row],[Augmentation3]]-Tableau4[[#This Row],[Inflation (%)]]</f>
        <v>1.2397260273972601</v>
      </c>
      <c r="N9" s="4">
        <f>(($K$9/100)*M9)+$K$9</f>
        <v>45557.876712328769</v>
      </c>
      <c r="O9" s="4">
        <v>41000</v>
      </c>
      <c r="P9" s="4">
        <v>15360</v>
      </c>
      <c r="Q9" s="4"/>
      <c r="R9" s="1">
        <v>1.5</v>
      </c>
    </row>
    <row r="10" spans="2:18" x14ac:dyDescent="0.35">
      <c r="B10" s="1">
        <v>2008</v>
      </c>
      <c r="C10" s="5">
        <v>52000</v>
      </c>
      <c r="D10" s="3">
        <f>((Tableau4[[#This Row],[Globale]]-C9)/C9*100)</f>
        <v>-0.95238095238095244</v>
      </c>
      <c r="E10" s="3">
        <f>Tableau4[[#This Row],[Augmentation]]-Tableau4[[#This Row],[Inflation (%)]]</f>
        <v>-3.7523809523809524</v>
      </c>
      <c r="F10" s="4">
        <f t="shared" si="0"/>
        <v>48123.809523809527</v>
      </c>
      <c r="G10" s="5">
        <v>55500</v>
      </c>
      <c r="H10" s="3">
        <f>((Tableau4[[#This Row],[Industrie]]-G9)/G9*100)</f>
        <v>0.56169595941293715</v>
      </c>
      <c r="I10" s="3">
        <f>Tableau4[[#This Row],[Augmentation2]]-Tableau4[[#This Row],[Inflation (%)]]</f>
        <v>-2.2383040405870629</v>
      </c>
      <c r="J10" s="4">
        <f t="shared" si="1"/>
        <v>53768.932777677117</v>
      </c>
      <c r="K10" s="5">
        <v>43000</v>
      </c>
      <c r="L10" s="3">
        <f>((Tableau4[[#This Row],[Sociétés d’ingénierie]]-K9)/K9*100)</f>
        <v>-4.4444444444444446</v>
      </c>
      <c r="M10" s="3">
        <f>Tableau4[[#This Row],[Augmentation3]]-Tableau4[[#This Row],[Inflation (%)]]</f>
        <v>-7.2444444444444445</v>
      </c>
      <c r="N10" s="4">
        <f t="shared" ref="N10:N26" si="2">(($K$9/100)*M10)+$K$9</f>
        <v>41740</v>
      </c>
      <c r="O10" s="4">
        <v>41000</v>
      </c>
      <c r="P10" s="4">
        <v>15852</v>
      </c>
      <c r="Q10" s="4"/>
      <c r="R10" s="1">
        <v>2.8</v>
      </c>
    </row>
    <row r="11" spans="2:18" x14ac:dyDescent="0.35">
      <c r="B11" s="1">
        <v>2009</v>
      </c>
      <c r="C11" s="5">
        <v>52780</v>
      </c>
      <c r="D11" s="1">
        <f>((Tableau4[[#This Row],[Globale]]-C10)/C10*100)</f>
        <v>1.5</v>
      </c>
      <c r="E11" s="3">
        <f>Tableau4[[#This Row],[Augmentation]]-Tableau4[[#This Row],[Inflation (%)]]</f>
        <v>1.4</v>
      </c>
      <c r="F11" s="4">
        <f t="shared" si="0"/>
        <v>50700</v>
      </c>
      <c r="G11" s="5">
        <v>56000</v>
      </c>
      <c r="H11" s="3">
        <f>((Tableau4[[#This Row],[Industrie]]-G10)/G10*100)</f>
        <v>0.90090090090090091</v>
      </c>
      <c r="I11" s="3">
        <f>Tableau4[[#This Row],[Augmentation2]]-Tableau4[[#This Row],[Inflation (%)]]</f>
        <v>0.80090090090090094</v>
      </c>
      <c r="J11" s="4">
        <f t="shared" si="1"/>
        <v>55440.495495495496</v>
      </c>
      <c r="K11" s="5">
        <v>41000</v>
      </c>
      <c r="L11" s="3">
        <f>((Tableau4[[#This Row],[Sociétés d’ingénierie]]-K10)/K10*100)</f>
        <v>-4.6511627906976747</v>
      </c>
      <c r="M11" s="3">
        <f>Tableau4[[#This Row],[Augmentation3]]-Tableau4[[#This Row],[Inflation (%)]]</f>
        <v>-4.7511627906976743</v>
      </c>
      <c r="N11" s="4">
        <f t="shared" si="2"/>
        <v>42861.976744186046</v>
      </c>
      <c r="O11" s="4">
        <v>42000</v>
      </c>
      <c r="P11" s="4">
        <v>16044</v>
      </c>
      <c r="Q11" s="4"/>
      <c r="R11" s="1">
        <v>0.1</v>
      </c>
    </row>
    <row r="12" spans="2:18" x14ac:dyDescent="0.35">
      <c r="B12" s="1">
        <v>2010</v>
      </c>
      <c r="C12" s="5">
        <v>52970</v>
      </c>
      <c r="D12" s="3">
        <f>((Tableau4[[#This Row],[Globale]]-C11)/C11*100)</f>
        <v>0.35998484274346343</v>
      </c>
      <c r="E12" s="3">
        <f>Tableau4[[#This Row],[Augmentation]]-Tableau4[[#This Row],[Inflation (%)]]</f>
        <v>-1.1400151572565367</v>
      </c>
      <c r="F12" s="4">
        <f t="shared" si="0"/>
        <v>49429.992421371731</v>
      </c>
      <c r="G12" s="5">
        <v>55740</v>
      </c>
      <c r="H12" s="3">
        <f>((Tableau4[[#This Row],[Industrie]]-G11)/G11*100)</f>
        <v>-0.4642857142857143</v>
      </c>
      <c r="I12" s="3">
        <f>Tableau4[[#This Row],[Augmentation2]]-Tableau4[[#This Row],[Inflation (%)]]</f>
        <v>-1.9642857142857144</v>
      </c>
      <c r="J12" s="4">
        <f t="shared" si="1"/>
        <v>53919.642857142855</v>
      </c>
      <c r="K12" s="5">
        <v>42000</v>
      </c>
      <c r="L12" s="3">
        <f>((Tableau4[[#This Row],[Sociétés d’ingénierie]]-K11)/K11*100)</f>
        <v>2.4390243902439024</v>
      </c>
      <c r="M12" s="3">
        <f>Tableau4[[#This Row],[Augmentation3]]-Tableau4[[#This Row],[Inflation (%)]]</f>
        <v>0.93902439024390238</v>
      </c>
      <c r="N12" s="4">
        <f t="shared" si="2"/>
        <v>45422.560975609755</v>
      </c>
      <c r="O12" s="4">
        <v>45000</v>
      </c>
      <c r="P12" s="4">
        <v>16116</v>
      </c>
      <c r="Q12" s="4"/>
      <c r="R12" s="1">
        <v>1.5</v>
      </c>
    </row>
    <row r="13" spans="2:18" x14ac:dyDescent="0.35">
      <c r="B13" s="1">
        <v>2011</v>
      </c>
      <c r="C13" s="5">
        <v>54000</v>
      </c>
      <c r="D13" s="3">
        <f>((Tableau4[[#This Row],[Globale]]-C12)/C12*100)</f>
        <v>1.9444968850292617</v>
      </c>
      <c r="E13" s="3">
        <f>Tableau4[[#This Row],[Augmentation]]-Tableau4[[#This Row],[Inflation (%)]]</f>
        <v>-0.15550311497073843</v>
      </c>
      <c r="F13" s="4">
        <f t="shared" si="0"/>
        <v>49922.248442514632</v>
      </c>
      <c r="G13" s="5">
        <v>57371</v>
      </c>
      <c r="H13" s="3">
        <f>((Tableau4[[#This Row],[Industrie]]-G12)/G12*100)</f>
        <v>2.9260853964836739</v>
      </c>
      <c r="I13" s="3">
        <f>Tableau4[[#This Row],[Augmentation2]]-Tableau4[[#This Row],[Inflation (%)]]</f>
        <v>0.82608539648367385</v>
      </c>
      <c r="J13" s="4">
        <f t="shared" si="1"/>
        <v>55454.34696806602</v>
      </c>
      <c r="K13" s="5">
        <v>43600</v>
      </c>
      <c r="L13" s="3">
        <f>((Tableau4[[#This Row],[Sociétés d’ingénierie]]-K12)/K12*100)</f>
        <v>3.8095238095238098</v>
      </c>
      <c r="M13" s="3">
        <f>Tableau4[[#This Row],[Augmentation3]]-Tableau4[[#This Row],[Inflation (%)]]</f>
        <v>1.7095238095238097</v>
      </c>
      <c r="N13" s="4">
        <f t="shared" si="2"/>
        <v>45769.285714285717</v>
      </c>
      <c r="O13" s="4">
        <v>44000</v>
      </c>
      <c r="P13" s="4">
        <v>16380</v>
      </c>
      <c r="Q13" s="4"/>
      <c r="R13" s="1">
        <v>2.1</v>
      </c>
    </row>
    <row r="14" spans="2:18" x14ac:dyDescent="0.35">
      <c r="B14" s="1">
        <v>2012</v>
      </c>
      <c r="C14" s="5">
        <v>55000</v>
      </c>
      <c r="D14" s="3">
        <f>((Tableau4[[#This Row],[Globale]]-C13)/C13*100)</f>
        <v>1.8518518518518516</v>
      </c>
      <c r="E14" s="3">
        <f>Tableau4[[#This Row],[Augmentation]]-Tableau4[[#This Row],[Inflation (%)]]</f>
        <v>-0.14814814814814836</v>
      </c>
      <c r="F14" s="4">
        <f t="shared" si="0"/>
        <v>49925.925925925927</v>
      </c>
      <c r="G14" s="5">
        <v>59875</v>
      </c>
      <c r="H14" s="3">
        <f>((Tableau4[[#This Row],[Industrie]]-G13)/G13*100)</f>
        <v>4.3645744365620267</v>
      </c>
      <c r="I14" s="3">
        <f>Tableau4[[#This Row],[Augmentation2]]-Tableau4[[#This Row],[Inflation (%)]]</f>
        <v>2.3645744365620267</v>
      </c>
      <c r="J14" s="4">
        <f t="shared" si="1"/>
        <v>56300.515940109115</v>
      </c>
      <c r="K14" s="5">
        <v>45500</v>
      </c>
      <c r="L14" s="3">
        <f>((Tableau4[[#This Row],[Sociétés d’ingénierie]]-K13)/K13*100)</f>
        <v>4.3577981651376145</v>
      </c>
      <c r="M14" s="3">
        <f>Tableau4[[#This Row],[Augmentation3]]-Tableau4[[#This Row],[Inflation (%)]]</f>
        <v>2.3577981651376145</v>
      </c>
      <c r="N14" s="4">
        <f t="shared" si="2"/>
        <v>46061.009174311926</v>
      </c>
      <c r="O14" s="4">
        <v>43000</v>
      </c>
      <c r="P14" s="4">
        <v>16776</v>
      </c>
      <c r="Q14" s="4"/>
      <c r="R14" s="1">
        <v>2</v>
      </c>
    </row>
    <row r="15" spans="2:18" x14ac:dyDescent="0.35">
      <c r="B15" s="1">
        <v>2013</v>
      </c>
      <c r="C15" s="5">
        <v>55200</v>
      </c>
      <c r="D15" s="3">
        <f>((Tableau4[[#This Row],[Globale]]-C14)/C14*100)</f>
        <v>0.36363636363636365</v>
      </c>
      <c r="E15" s="3">
        <f>Tableau4[[#This Row],[Augmentation]]-Tableau4[[#This Row],[Inflation (%)]]</f>
        <v>-0.53636363636363638</v>
      </c>
      <c r="F15" s="4">
        <f t="shared" si="0"/>
        <v>49731.818181818184</v>
      </c>
      <c r="G15" s="5">
        <v>60000</v>
      </c>
      <c r="H15" s="3">
        <f>((Tableau4[[#This Row],[Industrie]]-G14)/G14*100)</f>
        <v>0.20876826722338201</v>
      </c>
      <c r="I15" s="3">
        <f>Tableau4[[#This Row],[Augmentation2]]-Tableau4[[#This Row],[Inflation (%)]]</f>
        <v>-0.69123173277661798</v>
      </c>
      <c r="J15" s="4">
        <f t="shared" si="1"/>
        <v>54619.822546972857</v>
      </c>
      <c r="K15" s="5">
        <v>44000</v>
      </c>
      <c r="L15" s="3">
        <f>((Tableau4[[#This Row],[Sociétés d’ingénierie]]-K14)/K14*100)</f>
        <v>-3.296703296703297</v>
      </c>
      <c r="M15" s="3">
        <f>Tableau4[[#This Row],[Augmentation3]]-Tableau4[[#This Row],[Inflation (%)]]</f>
        <v>-4.1967032967032969</v>
      </c>
      <c r="N15" s="4">
        <f t="shared" si="2"/>
        <v>43111.483516483517</v>
      </c>
      <c r="O15" s="4">
        <v>42000</v>
      </c>
      <c r="P15" s="4">
        <v>17160</v>
      </c>
      <c r="Q15" s="4"/>
      <c r="R15" s="1">
        <v>0.9</v>
      </c>
    </row>
    <row r="16" spans="2:18" x14ac:dyDescent="0.35">
      <c r="B16" s="1">
        <v>2014</v>
      </c>
      <c r="C16" s="5">
        <v>55900</v>
      </c>
      <c r="D16" s="3">
        <f>((Tableau4[[#This Row],[Globale]]-C15)/C15*100)</f>
        <v>1.2681159420289856</v>
      </c>
      <c r="E16" s="3">
        <f>Tableau4[[#This Row],[Augmentation]]-Tableau4[[#This Row],[Inflation (%)]]</f>
        <v>0.76811594202898559</v>
      </c>
      <c r="F16" s="4">
        <f t="shared" si="0"/>
        <v>50384.057971014496</v>
      </c>
      <c r="G16" s="5">
        <v>60000</v>
      </c>
      <c r="H16" s="3">
        <f>((Tableau4[[#This Row],[Industrie]]-G15)/G15*100)</f>
        <v>0</v>
      </c>
      <c r="I16" s="3">
        <f>Tableau4[[#This Row],[Augmentation2]]-Tableau4[[#This Row],[Inflation (%)]]</f>
        <v>-0.5</v>
      </c>
      <c r="J16" s="4">
        <f t="shared" si="1"/>
        <v>54725</v>
      </c>
      <c r="K16" s="5">
        <v>43000</v>
      </c>
      <c r="L16" s="3">
        <f>((Tableau4[[#This Row],[Sociétés d’ingénierie]]-K15)/K15*100)</f>
        <v>-2.2727272727272729</v>
      </c>
      <c r="M16" s="3">
        <f>Tableau4[[#This Row],[Augmentation3]]-Tableau4[[#This Row],[Inflation (%)]]</f>
        <v>-2.7727272727272729</v>
      </c>
      <c r="N16" s="4">
        <f t="shared" si="2"/>
        <v>43752.272727272728</v>
      </c>
      <c r="O16" s="4">
        <v>46000</v>
      </c>
      <c r="P16" s="4">
        <v>17340</v>
      </c>
      <c r="Q16" s="4"/>
      <c r="R16" s="1">
        <v>0.5</v>
      </c>
    </row>
    <row r="17" spans="2:18" x14ac:dyDescent="0.35">
      <c r="B17" s="1">
        <v>2015</v>
      </c>
      <c r="C17" s="5">
        <v>56000</v>
      </c>
      <c r="D17" s="3">
        <f>((Tableau4[[#This Row],[Globale]]-C16)/C16*100)</f>
        <v>0.17889087656529518</v>
      </c>
      <c r="E17" s="3">
        <f>Tableau4[[#This Row],[Augmentation]]-Tableau4[[#This Row],[Inflation (%)]]</f>
        <v>0.17889087656529518</v>
      </c>
      <c r="F17" s="4">
        <f t="shared" si="0"/>
        <v>50089.445438282644</v>
      </c>
      <c r="G17" s="5">
        <v>60000</v>
      </c>
      <c r="H17" s="3">
        <f>((Tableau4[[#This Row],[Industrie]]-G16)/G16*100)</f>
        <v>0</v>
      </c>
      <c r="I17" s="3">
        <f>Tableau4[[#This Row],[Augmentation2]]-Tableau4[[#This Row],[Inflation (%)]]</f>
        <v>0</v>
      </c>
      <c r="J17" s="4">
        <f t="shared" si="1"/>
        <v>55000</v>
      </c>
      <c r="K17" s="5">
        <v>43000</v>
      </c>
      <c r="L17" s="3">
        <f>((Tableau4[[#This Row],[Sociétés d’ingénierie]]-K16)/K16*100)</f>
        <v>0</v>
      </c>
      <c r="M17" s="3">
        <f>Tableau4[[#This Row],[Augmentation3]]-Tableau4[[#This Row],[Inflation (%)]]</f>
        <v>0</v>
      </c>
      <c r="N17" s="4">
        <f t="shared" si="2"/>
        <v>45000</v>
      </c>
      <c r="O17" s="4">
        <v>54700</v>
      </c>
      <c r="P17" s="4">
        <v>17484</v>
      </c>
      <c r="Q17" s="4"/>
      <c r="R17" s="1">
        <v>0</v>
      </c>
    </row>
    <row r="18" spans="2:18" x14ac:dyDescent="0.35">
      <c r="B18" s="1">
        <v>2016</v>
      </c>
      <c r="C18" s="5">
        <v>56000</v>
      </c>
      <c r="D18" s="3">
        <f>((Tableau4[[#This Row],[Globale]]-C17)/C17*100)</f>
        <v>0</v>
      </c>
      <c r="E18" s="3">
        <f>Tableau4[[#This Row],[Augmentation]]-Tableau4[[#This Row],[Inflation (%)]]</f>
        <v>-0.2</v>
      </c>
      <c r="F18" s="4">
        <f t="shared" si="0"/>
        <v>49900</v>
      </c>
      <c r="G18" s="5">
        <v>60000</v>
      </c>
      <c r="H18" s="3">
        <f>((Tableau4[[#This Row],[Industrie]]-G17)/G17*100)</f>
        <v>0</v>
      </c>
      <c r="I18" s="3">
        <f>Tableau4[[#This Row],[Augmentation2]]-Tableau4[[#This Row],[Inflation (%)]]</f>
        <v>-0.2</v>
      </c>
      <c r="J18" s="4">
        <f t="shared" si="1"/>
        <v>54890</v>
      </c>
      <c r="K18" s="5">
        <v>43000</v>
      </c>
      <c r="L18" s="3">
        <f>((Tableau4[[#This Row],[Sociétés d’ingénierie]]-K17)/K17*100)</f>
        <v>0</v>
      </c>
      <c r="M18" s="3">
        <f>Tableau4[[#This Row],[Augmentation3]]-Tableau4[[#This Row],[Inflation (%)]]</f>
        <v>-0.2</v>
      </c>
      <c r="N18" s="4">
        <f t="shared" si="2"/>
        <v>44910</v>
      </c>
      <c r="O18" s="4">
        <v>46000</v>
      </c>
      <c r="P18" s="4">
        <v>17592</v>
      </c>
      <c r="Q18" s="4"/>
      <c r="R18" s="1">
        <v>0.2</v>
      </c>
    </row>
    <row r="19" spans="2:18" x14ac:dyDescent="0.35">
      <c r="B19" s="1">
        <v>2017</v>
      </c>
      <c r="C19" s="5">
        <v>56000</v>
      </c>
      <c r="D19" s="3">
        <f>((Tableau4[[#This Row],[Globale]]-C18)/C18*100)</f>
        <v>0</v>
      </c>
      <c r="E19" s="3">
        <f>Tableau4[[#This Row],[Augmentation]]-Tableau4[[#This Row],[Inflation (%)]]</f>
        <v>-1</v>
      </c>
      <c r="F19" s="4">
        <f t="shared" si="0"/>
        <v>49500</v>
      </c>
      <c r="G19" s="5">
        <v>60000</v>
      </c>
      <c r="H19" s="3">
        <f>((Tableau4[[#This Row],[Industrie]]-G18)/G18*100)</f>
        <v>0</v>
      </c>
      <c r="I19" s="3">
        <f>Tableau4[[#This Row],[Augmentation2]]-Tableau4[[#This Row],[Inflation (%)]]</f>
        <v>-1</v>
      </c>
      <c r="J19" s="4">
        <f t="shared" si="1"/>
        <v>54450</v>
      </c>
      <c r="K19" s="5">
        <v>45000</v>
      </c>
      <c r="L19" s="3">
        <f>((Tableau4[[#This Row],[Sociétés d’ingénierie]]-K18)/K18*100)</f>
        <v>4.6511627906976747</v>
      </c>
      <c r="M19" s="3">
        <f>Tableau4[[#This Row],[Augmentation3]]-Tableau4[[#This Row],[Inflation (%)]]</f>
        <v>3.6511627906976747</v>
      </c>
      <c r="N19" s="4">
        <f t="shared" si="2"/>
        <v>46643.023255813954</v>
      </c>
      <c r="O19" s="4">
        <v>48000</v>
      </c>
      <c r="P19" s="4">
        <v>17760</v>
      </c>
      <c r="Q19" s="4"/>
      <c r="R19" s="1">
        <v>1</v>
      </c>
    </row>
    <row r="20" spans="2:18" x14ac:dyDescent="0.35">
      <c r="B20" s="1">
        <v>2018</v>
      </c>
      <c r="C20" s="5">
        <v>56400</v>
      </c>
      <c r="D20" s="3">
        <f>((Tableau4[[#This Row],[Globale]]-C19)/C19*100)</f>
        <v>0.7142857142857143</v>
      </c>
      <c r="E20" s="3">
        <f>Tableau4[[#This Row],[Augmentation]]-Tableau4[[#This Row],[Inflation (%)]]</f>
        <v>-1.1857142857142855</v>
      </c>
      <c r="F20" s="4">
        <f t="shared" si="0"/>
        <v>49407.142857142855</v>
      </c>
      <c r="G20" s="5">
        <v>60000</v>
      </c>
      <c r="H20" s="3">
        <f>((Tableau4[[#This Row],[Industrie]]-G19)/G19*100)</f>
        <v>0</v>
      </c>
      <c r="I20" s="3">
        <f>Tableau4[[#This Row],[Augmentation2]]-Tableau4[[#This Row],[Inflation (%)]]</f>
        <v>-1.9</v>
      </c>
      <c r="J20" s="4">
        <f t="shared" si="1"/>
        <v>53955</v>
      </c>
      <c r="K20" s="5">
        <v>45000</v>
      </c>
      <c r="L20" s="3">
        <f>((Tableau4[[#This Row],[Sociétés d’ingénierie]]-K19)/K19*100)</f>
        <v>0</v>
      </c>
      <c r="M20" s="3">
        <f>Tableau4[[#This Row],[Augmentation3]]-Tableau4[[#This Row],[Inflation (%)]]</f>
        <v>-1.9</v>
      </c>
      <c r="N20" s="4">
        <f t="shared" si="2"/>
        <v>44145</v>
      </c>
      <c r="O20" s="4">
        <v>51000</v>
      </c>
      <c r="P20" s="4">
        <v>17976</v>
      </c>
      <c r="Q20" s="4"/>
      <c r="R20" s="1">
        <v>1.9</v>
      </c>
    </row>
    <row r="21" spans="2:18" x14ac:dyDescent="0.35">
      <c r="B21" s="1">
        <v>2019</v>
      </c>
      <c r="C21" s="5">
        <v>57500</v>
      </c>
      <c r="D21" s="3">
        <f>((Tableau4[[#This Row],[Globale]]-C20)/C20*100)</f>
        <v>1.9503546099290781</v>
      </c>
      <c r="E21" s="3">
        <f>Tableau4[[#This Row],[Augmentation]]-Tableau4[[#This Row],[Inflation (%)]]</f>
        <v>0.85035460992907796</v>
      </c>
      <c r="F21" s="4">
        <f t="shared" si="0"/>
        <v>50425.177304964542</v>
      </c>
      <c r="G21" s="5">
        <v>60500</v>
      </c>
      <c r="H21" s="3">
        <f>((Tableau4[[#This Row],[Industrie]]-G20)/G20*100)</f>
        <v>0.83333333333333337</v>
      </c>
      <c r="I21" s="3">
        <f>Tableau4[[#This Row],[Augmentation2]]-Tableau4[[#This Row],[Inflation (%)]]</f>
        <v>-0.26666666666666672</v>
      </c>
      <c r="J21" s="4">
        <f t="shared" si="1"/>
        <v>54853.333333333336</v>
      </c>
      <c r="K21" s="5">
        <v>45000</v>
      </c>
      <c r="L21" s="3">
        <f>((Tableau4[[#This Row],[Sociétés d’ingénierie]]-K20)/K20*100)</f>
        <v>0</v>
      </c>
      <c r="M21" s="3">
        <f>Tableau4[[#This Row],[Augmentation3]]-Tableau4[[#This Row],[Inflation (%)]]</f>
        <v>-1.1000000000000001</v>
      </c>
      <c r="N21" s="4">
        <f t="shared" si="2"/>
        <v>44505</v>
      </c>
      <c r="O21" s="4">
        <v>46400</v>
      </c>
      <c r="P21" s="4">
        <v>18252</v>
      </c>
      <c r="Q21" s="4"/>
      <c r="R21" s="1">
        <v>1.1000000000000001</v>
      </c>
    </row>
    <row r="22" spans="2:18" x14ac:dyDescent="0.35">
      <c r="B22" s="1">
        <v>2020</v>
      </c>
      <c r="C22" s="5">
        <v>58900</v>
      </c>
      <c r="D22" s="3">
        <f>((Tableau4[[#This Row],[Globale]]-C21)/C21*100)</f>
        <v>2.4347826086956523</v>
      </c>
      <c r="E22" s="3">
        <f>Tableau4[[#This Row],[Augmentation]]-Tableau4[[#This Row],[Inflation (%)]]</f>
        <v>1.9347826086956523</v>
      </c>
      <c r="F22" s="4">
        <f t="shared" si="0"/>
        <v>50967.391304347824</v>
      </c>
      <c r="G22" s="5">
        <v>62000</v>
      </c>
      <c r="H22" s="3">
        <f>((Tableau4[[#This Row],[Industrie]]-G21)/G21*100)</f>
        <v>2.4793388429752068</v>
      </c>
      <c r="I22" s="3">
        <f>Tableau4[[#This Row],[Augmentation2]]-Tableau4[[#This Row],[Inflation (%)]]</f>
        <v>1.9793388429752068</v>
      </c>
      <c r="J22" s="4">
        <f t="shared" si="1"/>
        <v>56088.63636363636</v>
      </c>
      <c r="K22" s="5">
        <v>46249</v>
      </c>
      <c r="L22" s="3">
        <f>((Tableau4[[#This Row],[Sociétés d’ingénierie]]-K21)/K21*100)</f>
        <v>2.7755555555555556</v>
      </c>
      <c r="M22" s="3">
        <f>Tableau4[[#This Row],[Augmentation3]]-Tableau4[[#This Row],[Inflation (%)]]</f>
        <v>2.2755555555555556</v>
      </c>
      <c r="N22" s="4">
        <f t="shared" si="2"/>
        <v>46024</v>
      </c>
      <c r="O22" s="4">
        <v>48000</v>
      </c>
      <c r="P22" s="4">
        <v>18468</v>
      </c>
      <c r="Q22" s="4"/>
      <c r="R22" s="1">
        <v>0.5</v>
      </c>
    </row>
    <row r="23" spans="2:18" x14ac:dyDescent="0.35">
      <c r="B23" s="1">
        <v>2021</v>
      </c>
      <c r="C23" s="5">
        <v>58900</v>
      </c>
      <c r="D23" s="3">
        <f>((Tableau4[[#This Row],[Globale]]-C22)/C22*100)</f>
        <v>0</v>
      </c>
      <c r="E23" s="3">
        <f>Tableau4[[#This Row],[Augmentation]]-Tableau4[[#This Row],[Inflation (%)]]</f>
        <v>-1.6</v>
      </c>
      <c r="F23" s="4">
        <f t="shared" si="0"/>
        <v>49200</v>
      </c>
      <c r="G23" s="5">
        <v>62000</v>
      </c>
      <c r="H23" s="3">
        <f>((Tableau4[[#This Row],[Industrie]]-G22)/G22*100)</f>
        <v>0</v>
      </c>
      <c r="I23" s="3">
        <f>Tableau4[[#This Row],[Augmentation2]]-Tableau4[[#This Row],[Inflation (%)]]</f>
        <v>-1.6</v>
      </c>
      <c r="J23" s="4">
        <f t="shared" si="1"/>
        <v>54120</v>
      </c>
      <c r="K23" s="5">
        <v>47000</v>
      </c>
      <c r="L23" s="3">
        <f>((Tableau4[[#This Row],[Sociétés d’ingénierie]]-K22)/K22*100)</f>
        <v>1.6238188933814786</v>
      </c>
      <c r="M23" s="3">
        <f>Tableau4[[#This Row],[Augmentation3]]-Tableau4[[#This Row],[Inflation (%)]]</f>
        <v>2.3818893381478468E-2</v>
      </c>
      <c r="N23" s="4">
        <f t="shared" si="2"/>
        <v>45010.718502021664</v>
      </c>
      <c r="O23" s="4">
        <v>43000</v>
      </c>
      <c r="P23" s="4">
        <v>18648</v>
      </c>
      <c r="Q23" s="4"/>
      <c r="R23" s="1">
        <v>1.6</v>
      </c>
    </row>
    <row r="24" spans="2:18" x14ac:dyDescent="0.35">
      <c r="B24" s="1">
        <v>2022</v>
      </c>
      <c r="C24" s="5">
        <v>60000</v>
      </c>
      <c r="D24" s="3">
        <f>((Tableau4[[#This Row],[Globale]]-C23)/C23*100)</f>
        <v>1.8675721561969438</v>
      </c>
      <c r="E24" s="3">
        <f>Tableau4[[#This Row],[Augmentation]]-Tableau4[[#This Row],[Inflation (%)]]</f>
        <v>-3.3324278438030563</v>
      </c>
      <c r="F24" s="4">
        <f t="shared" si="0"/>
        <v>48333.78607809847</v>
      </c>
      <c r="G24" s="5">
        <v>64000</v>
      </c>
      <c r="H24" s="3">
        <f>((Tableau4[[#This Row],[Industrie]]-G23)/G23*100)</f>
        <v>3.225806451612903</v>
      </c>
      <c r="I24" s="3">
        <f>Tableau4[[#This Row],[Augmentation2]]-Tableau4[[#This Row],[Inflation (%)]]</f>
        <v>-1.9741935483870972</v>
      </c>
      <c r="J24" s="4">
        <f t="shared" si="1"/>
        <v>53914.193548387098</v>
      </c>
      <c r="K24" s="5">
        <v>47637</v>
      </c>
      <c r="L24" s="3">
        <f>((Tableau4[[#This Row],[Sociétés d’ingénierie]]-K23)/K23*100)</f>
        <v>1.3553191489361702</v>
      </c>
      <c r="M24" s="3">
        <f>Tableau4[[#This Row],[Augmentation3]]-Tableau4[[#This Row],[Inflation (%)]]</f>
        <v>-3.84468085106383</v>
      </c>
      <c r="N24" s="4">
        <f t="shared" si="2"/>
        <v>43269.893617021276</v>
      </c>
      <c r="O24" s="4">
        <v>48000</v>
      </c>
      <c r="P24" s="4">
        <v>19236</v>
      </c>
      <c r="Q24" s="4"/>
      <c r="R24" s="1">
        <v>5.2</v>
      </c>
    </row>
    <row r="25" spans="2:18" x14ac:dyDescent="0.35">
      <c r="B25" s="1">
        <v>2023</v>
      </c>
      <c r="C25" s="5">
        <v>64000</v>
      </c>
      <c r="D25" s="3">
        <f>((Tableau4[[#This Row],[Globale]]-C24)/C24*100)</f>
        <v>6.666666666666667</v>
      </c>
      <c r="E25" s="3">
        <f>Tableau4[[#This Row],[Augmentation]]-Tableau4[[#This Row],[Inflation (%)]]</f>
        <v>1.7666666666666666</v>
      </c>
      <c r="F25" s="4">
        <f t="shared" si="0"/>
        <v>50883.333333333336</v>
      </c>
      <c r="G25" s="5">
        <v>66000</v>
      </c>
      <c r="H25" s="3">
        <f>((Tableau4[[#This Row],[Industrie]]-G24)/G24*100)</f>
        <v>3.125</v>
      </c>
      <c r="I25" s="3">
        <f>Tableau4[[#This Row],[Augmentation2]]-Tableau4[[#This Row],[Inflation (%)]]</f>
        <v>-1.7750000000000004</v>
      </c>
      <c r="J25" s="4">
        <f t="shared" si="1"/>
        <v>54023.75</v>
      </c>
      <c r="K25" s="5">
        <v>50500</v>
      </c>
      <c r="L25" s="3">
        <f>((Tableau4[[#This Row],[Sociétés d’ingénierie]]-K24)/K24*100)</f>
        <v>6.0100342171001531</v>
      </c>
      <c r="M25" s="3">
        <f>Tableau4[[#This Row],[Augmentation3]]-Tableau4[[#This Row],[Inflation (%)]]</f>
        <v>1.1100342171001527</v>
      </c>
      <c r="N25" s="4">
        <f t="shared" si="2"/>
        <v>45499.515397695068</v>
      </c>
      <c r="O25" s="4">
        <v>43000</v>
      </c>
      <c r="P25" s="4">
        <v>20508</v>
      </c>
      <c r="Q25" s="4"/>
      <c r="R25" s="1">
        <v>4.9000000000000004</v>
      </c>
    </row>
    <row r="26" spans="2:18" x14ac:dyDescent="0.35">
      <c r="B26" s="1">
        <v>2024</v>
      </c>
      <c r="C26" s="5">
        <v>67000</v>
      </c>
      <c r="D26" s="3">
        <f>((Tableau4[[#This Row],[Globale]]-C25)/C25*100)</f>
        <v>4.6875</v>
      </c>
      <c r="E26" s="3">
        <f>Tableau4[[#This Row],[Augmentation]]-Tableau4[[#This Row],[Inflation (%)]]</f>
        <v>2.6875</v>
      </c>
      <c r="F26" s="4">
        <f t="shared" si="0"/>
        <v>51343.75</v>
      </c>
      <c r="G26" s="5">
        <v>66500</v>
      </c>
      <c r="H26" s="3">
        <f>((Tableau4[[#This Row],[Industrie]]-G25)/G25*100)</f>
        <v>0.75757575757575757</v>
      </c>
      <c r="I26" s="3">
        <f>Tableau4[[#This Row],[Augmentation2]]-Tableau4[[#This Row],[Inflation (%)]]</f>
        <v>-1.2424242424242424</v>
      </c>
      <c r="J26" s="4">
        <f t="shared" si="1"/>
        <v>54316.666666666664</v>
      </c>
      <c r="K26" s="5">
        <v>53800</v>
      </c>
      <c r="L26" s="3">
        <f>((Tableau4[[#This Row],[Sociétés d’ingénierie]]-K25)/K25*100)</f>
        <v>6.5346534653465351</v>
      </c>
      <c r="M26" s="3">
        <f>Tableau4[[#This Row],[Augmentation3]]-Tableau4[[#This Row],[Inflation (%)]]</f>
        <v>4.5346534653465351</v>
      </c>
      <c r="N26" s="4">
        <f t="shared" si="2"/>
        <v>47040.594059405943</v>
      </c>
      <c r="O26" s="4">
        <v>45000</v>
      </c>
      <c r="P26" s="4">
        <v>21192</v>
      </c>
      <c r="Q26" s="4">
        <v>28000</v>
      </c>
      <c r="R26" s="1">
        <v>2</v>
      </c>
    </row>
    <row r="27" spans="2:18" x14ac:dyDescent="0.35">
      <c r="D27" s="4"/>
      <c r="E27" s="19">
        <f>SUM(E4:E26)</f>
        <v>-3.4309171744424871</v>
      </c>
      <c r="F27" s="3"/>
      <c r="H27" s="3"/>
      <c r="I27" s="19">
        <f>SUM(I4:I26)</f>
        <v>-12.235751822751046</v>
      </c>
      <c r="J27" s="3"/>
      <c r="M27" s="19">
        <f>SUM(M4:M26)</f>
        <v>-8.1684213412525342</v>
      </c>
      <c r="N27" s="3"/>
      <c r="O27" s="3"/>
      <c r="P27" s="3"/>
      <c r="Q27" s="3"/>
    </row>
  </sheetData>
  <mergeCells count="3">
    <mergeCell ref="C2:F2"/>
    <mergeCell ref="G2:I2"/>
    <mergeCell ref="K2:N2"/>
  </mergeCells>
  <phoneticPr fontId="3" type="noConversion"/>
  <pageMargins left="0.7" right="0.7" top="0.75" bottom="0.75" header="0.3" footer="0.3"/>
  <pageSetup paperSize="9" orientation="portrait" horizontalDpi="1200" verticalDpi="12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Anarkia333 AAA</dc:creator>
  <cp:lastModifiedBy>Anarkia333 AAA</cp:lastModifiedBy>
  <dcterms:created xsi:type="dcterms:W3CDTF">2015-06-05T18:19:34Z</dcterms:created>
  <dcterms:modified xsi:type="dcterms:W3CDTF">2025-11-23T18:34:04Z</dcterms:modified>
</cp:coreProperties>
</file>